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工资福利(政府预算)" sheetId="11" r:id="rId10"/>
    <sheet name="9工资福利" sheetId="12" r:id="rId11"/>
    <sheet name="10个人家庭(政府预算)" sheetId="13" r:id="rId12"/>
    <sheet name="11个人家庭" sheetId="14" r:id="rId13"/>
    <sheet name="12商品服务(政府预算)" sheetId="15" r:id="rId14"/>
    <sheet name="13商品服务" sheetId="16" r:id="rId15"/>
    <sheet name="14三公" sheetId="17" r:id="rId16"/>
    <sheet name="15政府性基金" sheetId="18" r:id="rId17"/>
    <sheet name="16政府性基金(政府预算)" sheetId="19" r:id="rId18"/>
    <sheet name="17政府性基金（部门预算）" sheetId="20" r:id="rId19"/>
    <sheet name="18国有资本经营预算" sheetId="21" r:id="rId20"/>
    <sheet name="19财政专户管理资金" sheetId="22" r:id="rId21"/>
    <sheet name="20专项清单" sheetId="23" r:id="rId22"/>
    <sheet name="21项目支出绩效目标表" sheetId="24" r:id="rId23"/>
    <sheet name="22整体支出绩效目标表" sheetId="25" r:id="rId24"/>
  </sheets>
  <calcPr calcId="144525"/>
</workbook>
</file>

<file path=xl/sharedStrings.xml><?xml version="1.0" encoding="utf-8"?>
<sst xmlns="http://schemas.openxmlformats.org/spreadsheetml/2006/main" count="925" uniqueCount="401">
  <si>
    <t>2023年部门预算公开表</t>
  </si>
  <si>
    <t>单位编码：</t>
  </si>
  <si>
    <t>单位名称：</t>
  </si>
  <si>
    <t xml:space="preserve">龙山县交通运输综合行政执法大队
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</si>
  <si>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</si>
  <si>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</si>
  <si>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</si>
  <si>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</si>
  <si>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</si>
  <si>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</si>
  <si>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</si>
  <si>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</si>
  <si>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</si>
  <si>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</si>
  <si>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</si>
  <si>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</si>
  <si>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</si>
  <si>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</si>
  <si>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</si>
  <si>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</si>
  <si>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</si>
  <si>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</si>
  <si>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</si>
  <si>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</si>
  <si>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</si>
  <si>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</si>
  <si>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</si>
  <si>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</si>
  <si>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</si>
  <si>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部门：406006_龙山县交通运输综合行政执法大队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</si>
  <si>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</si>
  <si>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</si>
  <si>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</si>
  <si>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</si>
  <si>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</si>
  <si>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</si>
  <si>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</si>
  <si>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</si>
  <si>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</si>
  <si>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</si>
  <si>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</si>
  <si>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</si>
  <si>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</si>
  <si>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</si>
  <si>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</si>
  <si>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</si>
  <si>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</si>
  <si>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</si>
  <si>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</si>
  <si>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</si>
  <si>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</si>
  <si>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</si>
  <si>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</si>
  <si>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</si>
  <si>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</si>
  <si>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</si>
  <si>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</si>
  <si>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</si>
  <si>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</si>
  <si>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</si>
  <si>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</si>
  <si>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</si>
  <si>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</si>
  <si>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</si>
  <si>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</si>
  <si>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</si>
  <si>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</si>
  <si>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</si>
  <si>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</si>
  <si>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</si>
  <si>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</si>
  <si>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</si>
  <si>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</si>
  <si>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</si>
  <si>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</si>
  <si>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</si>
  <si>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</si>
  <si>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</si>
  <si>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</si>
  <si>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</si>
  <si>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</si>
  <si>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</si>
  <si>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</si>
  <si>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</si>
  <si>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</si>
  <si>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</si>
  <si>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</si>
  <si>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</si>
  <si>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</si>
  <si>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</si>
  <si>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</si>
  <si>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</si>
  <si>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</si>
  <si>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</si>
  <si>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</si>
  <si>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</si>
  <si>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</si>
  <si>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</si>
  <si>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</si>
  <si>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</si>
  <si>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</si>
  <si>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</si>
  <si>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</si>
  <si>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</si>
  <si>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</si>
  <si>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</si>
  <si>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</si>
  <si>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</si>
  <si>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</si>
  <si>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</si>
  <si>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</si>
  <si>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</si>
  <si>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</si>
  <si>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</si>
  <si>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</si>
  <si>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</si>
  <si>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</si>
  <si>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</si>
  <si>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</si>
  <si>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</si>
  <si>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</si>
  <si>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</si>
  <si>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</si>
  <si>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</si>
  <si>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</si>
  <si>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</si>
  <si>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</si>
  <si>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</si>
  <si>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</si>
  <si>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</si>
  <si>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</si>
  <si>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</si>
  <si>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</si>
  <si>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</si>
  <si>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</si>
  <si>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</si>
  <si>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</si>
  <si>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</si>
  <si>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</si>
  <si>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</si>
  <si>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</si>
  <si>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</si>
  <si>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</si>
  <si>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</si>
  <si>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</si>
  <si>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</si>
  <si>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</si>
  <si>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</si>
  <si>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</si>
  <si>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</si>
  <si>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</si>
  <si>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</si>
  <si>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406</t>
  </si>
  <si>
    <t>龙山县交通运输综合行政执法大队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</si>
  <si>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</si>
  <si>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</si>
  <si>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</si>
  <si>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</si>
  <si>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</si>
  <si>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</si>
  <si>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</si>
  <si>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</si>
  <si>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</si>
  <si>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</si>
  <si>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</si>
  <si>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</si>
  <si>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</si>
  <si>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</si>
  <si>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2080505</t>
  </si>
  <si>
    <t>机关事业单位基本养老保险缴费支出</t>
  </si>
  <si>
    <t>99</t>
  </si>
  <si>
    <t>2089999</t>
  </si>
  <si>
    <t>其他社会保障和就业支出</t>
  </si>
  <si>
    <t>210</t>
  </si>
  <si>
    <t>11</t>
  </si>
  <si>
    <t>01</t>
  </si>
  <si>
    <t>2101101</t>
  </si>
  <si>
    <t>行政单位医疗</t>
  </si>
  <si>
    <t>214</t>
  </si>
  <si>
    <t>2140101</t>
  </si>
  <si>
    <t>行政运行</t>
  </si>
  <si>
    <t>02</t>
  </si>
  <si>
    <t>2140102</t>
  </si>
  <si>
    <t>一般行政管理事务</t>
  </si>
  <si>
    <t>221</t>
  </si>
  <si>
    <t>2210201</t>
  </si>
  <si>
    <t>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</si>
  <si>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</si>
  <si>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</si>
  <si>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</si>
  <si>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</si>
  <si>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</si>
  <si>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</si>
  <si>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</si>
  <si>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</si>
  <si>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</si>
  <si>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</si>
  <si>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</si>
  <si>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</si>
  <si>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</si>
  <si>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</si>
  <si>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</si>
  <si>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</si>
  <si>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</si>
  <si>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</si>
  <si>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</si>
  <si>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</si>
  <si>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</si>
  <si>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</si>
  <si>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</si>
  <si>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</si>
  <si>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</si>
  <si>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</si>
  <si>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</si>
  <si>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</si>
  <si>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</si>
  <si>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</si>
  <si>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</si>
  <si>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</si>
  <si>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</si>
  <si>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</si>
  <si>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</si>
  <si>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</si>
  <si>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</si>
  <si>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</si>
  <si>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</si>
  <si>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</si>
  <si>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</si>
  <si>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</si>
  <si>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</si>
  <si>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</si>
  <si>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交通运输支出</t>
  </si>
  <si>
    <t>21401</t>
  </si>
  <si>
    <t>公路水路运输</t>
  </si>
  <si>
    <t>社会保障和就业支出</t>
  </si>
  <si>
    <t>20805</t>
  </si>
  <si>
    <t>行政事业单位养老支出</t>
  </si>
  <si>
    <t>20899</t>
  </si>
  <si>
    <t>卫生健康支出</t>
  </si>
  <si>
    <t>21011</t>
  </si>
  <si>
    <t>行政事业单位医疗</t>
  </si>
  <si>
    <t>住房保障支出</t>
  </si>
  <si>
    <t>22102</t>
  </si>
  <si>
    <t>住房改革支出</t>
  </si>
  <si>
    <t>部门公开表08</t>
  </si>
  <si>
    <t>工资奖金津补贴</t>
  </si>
  <si>
    <t>社会保障缴费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</si>
  <si>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</si>
  <si>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</si>
  <si>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</si>
  <si>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</si>
  <si>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</si>
  <si>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</si>
  <si>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</si>
  <si>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</si>
  <si>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</si>
  <si>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</si>
  <si>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</si>
  <si>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</si>
  <si>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</si>
  <si>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</si>
  <si>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</si>
  <si>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</si>
  <si>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</si>
  <si>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</si>
  <si>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</si>
  <si>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</si>
  <si>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</si>
  <si>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</si>
  <si>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</si>
  <si>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</si>
  <si>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</si>
  <si>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</si>
  <si>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</si>
  <si>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</si>
  <si>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</si>
  <si>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</si>
  <si>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</si>
  <si>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</si>
  <si>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</si>
  <si>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</si>
  <si>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</si>
  <si>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</si>
  <si>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</si>
  <si>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</si>
  <si>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</si>
  <si>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</si>
  <si>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</si>
  <si>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</si>
  <si>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</si>
  <si>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</si>
  <si>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其他交通费用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</si>
  <si>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</si>
  <si>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</si>
  <si>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</si>
  <si>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</si>
  <si>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</si>
  <si>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</si>
  <si>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</si>
  <si>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</si>
  <si>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</si>
  <si>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</si>
  <si>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</si>
  <si>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</si>
  <si>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</si>
  <si>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</si>
  <si>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</si>
  <si>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</si>
  <si>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</si>
  <si>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</si>
  <si>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</si>
  <si>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</si>
  <si>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</si>
  <si>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</si>
  <si>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</si>
  <si>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</si>
  <si>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</si>
  <si>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</si>
  <si>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</si>
  <si>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</si>
  <si>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</si>
  <si>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</si>
  <si>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</si>
  <si>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</si>
  <si>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</si>
  <si>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</si>
  <si>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</si>
  <si>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</si>
  <si>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</si>
  <si>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</si>
  <si>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</si>
  <si>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</si>
  <si>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</si>
  <si>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</si>
  <si>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</si>
  <si>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</si>
  <si>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</si>
  <si>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</si>
  <si>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</si>
  <si>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</si>
  <si>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</si>
  <si>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</si>
  <si>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</si>
  <si>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</si>
  <si>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</si>
  <si>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</si>
  <si>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</si>
  <si>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</si>
  <si>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</si>
  <si>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</si>
  <si>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</si>
  <si>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</si>
  <si>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</si>
  <si>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</si>
  <si>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</si>
  <si>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</si>
  <si>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</si>
  <si>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</si>
  <si>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</si>
  <si>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</si>
  <si>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</si>
  <si>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</si>
  <si>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</si>
  <si>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</si>
  <si>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</si>
  <si>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</si>
  <si>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</si>
  <si>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</si>
  <si>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</si>
  <si>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</si>
  <si>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</si>
  <si>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</si>
  <si>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指导、协调、监督和考核评价全县公路路政（含治超）、道路运政（含城市客运）、水路运政、航道行政、港口行政、地方海事行政执法工作</t>
  </si>
  <si>
    <t>产出指标</t>
  </si>
  <si>
    <t>数量指标</t>
  </si>
  <si>
    <t>单位经费</t>
  </si>
  <si>
    <t>定量</t>
  </si>
  <si>
    <t>万元</t>
  </si>
  <si>
    <t>质量指标</t>
  </si>
  <si>
    <t>足额拨付</t>
  </si>
  <si>
    <t>定性</t>
  </si>
  <si>
    <t>%</t>
  </si>
  <si>
    <t>时效指标</t>
  </si>
  <si>
    <t>2023年</t>
  </si>
  <si>
    <t>1-12月</t>
  </si>
  <si>
    <t>年</t>
  </si>
  <si>
    <t>成本指标</t>
  </si>
  <si>
    <t>部门预算</t>
  </si>
  <si>
    <t>效益指标</t>
  </si>
  <si>
    <t>经济效益指标</t>
  </si>
  <si>
    <t>交通促进乡村振兴</t>
  </si>
  <si>
    <t>社会效益指标</t>
  </si>
  <si>
    <t>助力乡村振兴</t>
  </si>
  <si>
    <t>生态效益指标</t>
  </si>
  <si>
    <t>改善人民环境</t>
  </si>
  <si>
    <t>可持续影响指标</t>
  </si>
  <si>
    <t>改善出行条件</t>
  </si>
  <si>
    <t>满意度指标</t>
  </si>
  <si>
    <t>服务对象满意度指标</t>
  </si>
  <si>
    <t>群众满意度</t>
  </si>
  <si>
    <t>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</si>
</sst>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6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9"/>
      <color rgb="FF000000"/>
      <name val="SimSun"/>
      <charset val="134"/>
    </font>
    <font>
      <b/>
      <sz val="17"/>
      <color rgb="FF000000"/>
      <name val="SimSun"/>
      <charset val="134"/>
    </font>
    <font>
      <b/>
      <sz val="15"/>
      <color rgb="FF000000"/>
      <name val="SimSun"/>
      <charset val="134"/>
    </font>
    <font>
      <sz val="11"/>
      <color theme="1"/>
      <name val="Calibri"/>
      <charset val="134"/>
    </font>
    <font>
      <sz val="11"/>
      <color rgb="FF000000"/>
      <name val="SimSun"/>
      <charset val="134"/>
    </font>
    <font>
      <b/>
      <sz val="20"/>
      <color rgb="FF000000"/>
      <name val="SimSu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0" borderId="0" xfId="6" applyNumberFormat="1" applyFont="1" applyFill="1" applyBorder="1" applyAlignment="1" applyProtection="1">
      <protection locked="0"/>
    </xf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43" applyNumberFormat="1" applyFont="1" applyFill="1" applyBorder="1" applyAlignment="1" applyProtection="1">
      <alignment horizontal="left" vertical="center" wrapText="1"/>
    </xf>
    <xf numFmtId="0" fontId="3" fillId="0" borderId="0" xfId="43" applyNumberFormat="1" applyFont="1" applyFill="1" applyBorder="1" applyAlignment="1" applyProtection="1">
      <alignment vertical="center" wrapText="1"/>
      <protection locked="0"/>
    </xf>
    <xf numFmtId="0" fontId="4" fillId="0" borderId="1" xfId="43" applyNumberFormat="1" applyFont="1" applyFill="1" applyBorder="1" applyAlignment="1" applyProtection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  <protection locked="0"/>
    </xf>
    <xf numFmtId="4" fontId="3" fillId="0" borderId="1" xfId="43" applyNumberFormat="1" applyFont="1" applyFill="1" applyBorder="1" applyAlignment="1" applyProtection="1">
      <alignment vertical="center" wrapText="1"/>
      <protection locked="0"/>
    </xf>
    <xf numFmtId="49" fontId="3" fillId="0" borderId="1" xfId="43" applyNumberFormat="1" applyFont="1" applyFill="1" applyBorder="1" applyAlignment="1" applyProtection="1">
      <alignment vertical="center" wrapText="1"/>
      <protection locked="0"/>
    </xf>
    <xf numFmtId="0" fontId="3" fillId="0" borderId="1" xfId="43" applyNumberFormat="1" applyFont="1" applyFill="1" applyBorder="1" applyAlignment="1" applyProtection="1">
      <alignment vertical="center" wrapText="1"/>
      <protection locked="0"/>
    </xf>
    <xf numFmtId="0" fontId="3" fillId="0" borderId="1" xfId="43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4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3" applyNumberFormat="1" applyFont="1" applyFill="1" applyBorder="1" applyAlignment="1" applyProtection="1">
      <alignment vertical="center" wrapText="1"/>
      <protection locked="0"/>
    </xf>
    <xf numFmtId="0" fontId="3" fillId="0" borderId="0" xfId="43" applyNumberFormat="1" applyFont="1" applyFill="1" applyBorder="1" applyAlignment="1" applyProtection="1">
      <alignment vertical="center" wrapText="1"/>
    </xf>
    <xf numFmtId="0" fontId="2" fillId="0" borderId="0" xfId="43" applyNumberFormat="1" applyFont="1" applyFill="1" applyBorder="1" applyAlignment="1" applyProtection="1">
      <alignment vertical="center" wrapText="1"/>
      <protection locked="0"/>
    </xf>
    <xf numFmtId="0" fontId="4" fillId="0" borderId="0" xfId="43" applyNumberFormat="1" applyFont="1" applyFill="1" applyBorder="1" applyAlignment="1" applyProtection="1">
      <alignment horizontal="right" vertical="center" wrapText="1"/>
    </xf>
    <xf numFmtId="0" fontId="3" fillId="0" borderId="0" xfId="6" applyNumberFormat="1" applyFont="1" applyFill="1" applyBorder="1" applyAlignment="1" applyProtection="1">
      <alignment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Border="1" applyAlignment="1" applyProtection="1">
      <alignment vertical="center" wrapText="1"/>
      <protection locked="0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4" fontId="4" fillId="0" borderId="1" xfId="6" applyNumberFormat="1" applyFont="1" applyFill="1" applyBorder="1" applyAlignment="1" applyProtection="1">
      <alignment vertical="center" wrapText="1"/>
      <protection locked="0"/>
    </xf>
    <xf numFmtId="0" fontId="4" fillId="0" borderId="1" xfId="6" applyNumberFormat="1" applyFont="1" applyFill="1" applyBorder="1" applyAlignment="1" applyProtection="1">
      <alignment vertical="center" wrapText="1"/>
      <protection locked="0"/>
    </xf>
    <xf numFmtId="49" fontId="4" fillId="0" borderId="1" xfId="6" applyNumberFormat="1" applyFont="1" applyFill="1" applyBorder="1" applyAlignment="1" applyProtection="1">
      <alignment horizontal="left" vertical="center" wrapText="1"/>
      <protection locked="0"/>
    </xf>
    <xf numFmtId="0" fontId="3" fillId="0" borderId="0" xfId="6" applyNumberFormat="1" applyFont="1" applyFill="1" applyBorder="1" applyAlignment="1" applyProtection="1">
      <alignment horizontal="right" vertical="center" wrapText="1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3" fillId="0" borderId="0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center" vertical="center" wrapText="1"/>
    </xf>
    <xf numFmtId="49" fontId="4" fillId="0" borderId="1" xfId="6" applyNumberFormat="1" applyFont="1" applyFill="1" applyBorder="1" applyAlignment="1" applyProtection="1">
      <alignment vertical="center" wrapText="1"/>
      <protection locked="0"/>
    </xf>
    <xf numFmtId="0" fontId="4" fillId="2" borderId="1" xfId="6" applyNumberFormat="1" applyFont="1" applyFill="1" applyBorder="1" applyAlignment="1" applyProtection="1">
      <alignment horizontal="left" vertical="center" wrapText="1"/>
      <protection locked="0"/>
    </xf>
    <xf numFmtId="0" fontId="3" fillId="2" borderId="1" xfId="6" applyNumberFormat="1" applyFont="1" applyFill="1" applyBorder="1" applyAlignment="1" applyProtection="1">
      <alignment horizontal="left" vertical="center" wrapText="1"/>
      <protection locked="0"/>
    </xf>
    <xf numFmtId="4" fontId="3" fillId="0" borderId="1" xfId="6" applyNumberFormat="1" applyFont="1" applyFill="1" applyBorder="1" applyAlignment="1" applyProtection="1">
      <alignment vertical="center" wrapText="1"/>
      <protection locked="0"/>
    </xf>
    <xf numFmtId="4" fontId="3" fillId="0" borderId="1" xfId="6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6" applyNumberFormat="1" applyFont="1" applyFill="1" applyBorder="1" applyAlignment="1" applyProtection="1">
      <alignment vertical="center" wrapText="1"/>
    </xf>
    <xf numFmtId="0" fontId="4" fillId="2" borderId="1" xfId="6" applyNumberFormat="1" applyFont="1" applyFill="1" applyBorder="1" applyAlignment="1" applyProtection="1">
      <alignment vertical="center" wrapText="1"/>
      <protection locked="0"/>
    </xf>
    <xf numFmtId="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6" applyNumberFormat="1" applyFont="1" applyFill="1" applyBorder="1" applyAlignment="1" applyProtection="1">
      <alignment vertical="center" wrapText="1"/>
      <protection locked="0"/>
    </xf>
    <xf numFmtId="4" fontId="3" fillId="2" borderId="1" xfId="6" applyNumberFormat="1" applyFont="1" applyFill="1" applyBorder="1" applyAlignment="1" applyProtection="1">
      <alignment vertical="center" wrapText="1"/>
      <protection locked="0"/>
    </xf>
    <xf numFmtId="0" fontId="4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6" applyNumberFormat="1" applyFont="1" applyFill="1" applyBorder="1" applyAlignment="1" applyProtection="1">
      <alignment vertical="center" wrapText="1"/>
      <protection locked="0"/>
    </xf>
    <xf numFmtId="0" fontId="3" fillId="0" borderId="1" xfId="6" applyNumberFormat="1" applyFont="1" applyFill="1" applyBorder="1" applyAlignment="1" applyProtection="1">
      <alignment vertical="center" wrapText="1"/>
    </xf>
    <xf numFmtId="4" fontId="4" fillId="0" borderId="1" xfId="6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6" applyNumberFormat="1" applyFont="1" applyFill="1" applyBorder="1" applyAlignment="1" applyProtection="1">
      <alignment vertical="center" wrapText="1"/>
      <protection locked="0"/>
    </xf>
    <xf numFmtId="2" fontId="4" fillId="0" borderId="1" xfId="6" applyNumberFormat="1" applyFont="1" applyFill="1" applyBorder="1" applyAlignment="1" applyProtection="1">
      <alignment vertical="center" wrapText="1"/>
      <protection locked="0"/>
    </xf>
    <xf numFmtId="2" fontId="4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3" fillId="0" borderId="1" xfId="6" applyNumberFormat="1" applyFont="1" applyFill="1" applyBorder="1" applyAlignment="1" applyProtection="1">
      <alignment vertical="center" wrapText="1"/>
      <protection locked="0"/>
    </xf>
    <xf numFmtId="2" fontId="3" fillId="0" borderId="1" xfId="6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NumberFormat="1" applyFont="1" applyFill="1" applyBorder="1" applyAlignment="1" applyProtection="1">
      <alignment horizontal="left" vertical="center" wrapText="1"/>
      <protection locked="0"/>
    </xf>
    <xf numFmtId="4" fontId="4" fillId="2" borderId="1" xfId="6" applyNumberFormat="1" applyFont="1" applyFill="1" applyBorder="1" applyAlignment="1" applyProtection="1">
      <alignment vertical="center" wrapText="1"/>
      <protection locked="0"/>
    </xf>
    <xf numFmtId="0" fontId="8" fillId="0" borderId="0" xfId="6" applyNumberFormat="1" applyFont="1" applyFill="1" applyBorder="1" applyAlignment="1" applyProtection="1">
      <alignment horizontal="center" vertical="center" wrapText="1"/>
    </xf>
    <xf numFmtId="0" fontId="9" fillId="0" borderId="0" xfId="6" applyNumberFormat="1" applyFont="1" applyFill="1" applyBorder="1" applyAlignment="1" applyProtection="1"/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left" vertical="center" wrapText="1"/>
    </xf>
    <xf numFmtId="0" fontId="10" fillId="2" borderId="1" xfId="6" applyNumberFormat="1" applyFont="1" applyFill="1" applyBorder="1" applyAlignment="1" applyProtection="1">
      <alignment horizontal="left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Border="1" applyAlignment="1" applyProtection="1">
      <alignment vertical="center" wrapText="1"/>
    </xf>
    <xf numFmtId="0" fontId="8" fillId="0" borderId="0" xfId="6" applyNumberFormat="1" applyFont="1" applyFill="1" applyBorder="1" applyAlignment="1" applyProtection="1">
      <alignment vertical="center" wrapText="1"/>
    </xf>
    <xf numFmtId="0" fontId="8" fillId="0" borderId="0" xfId="6" applyNumberFormat="1" applyFont="1" applyFill="1" applyBorder="1" applyAlignment="1" applyProtection="1">
      <alignment horizontal="left" vertical="center" wrapText="1"/>
    </xf>
    <xf numFmtId="0" fontId="8" fillId="0" borderId="0" xfId="6" applyNumberFormat="1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H10" sqref="H10"/>
    </sheetView>
  </sheetViews>
  <sheetFormatPr defaultColWidth="10" defaultRowHeight="13.5" customHeight="1" outlineLevelRow="7"/>
  <cols>
    <col min="1" max="1" width="3.57407407407407" customWidth="1"/>
    <col min="2" max="2" width="3.71296296296296" customWidth="1"/>
    <col min="3" max="3" width="4.57407407407407" customWidth="1"/>
    <col min="4" max="4" width="19.287037037037" customWidth="1"/>
    <col min="5" max="6" width="9.71296296296296" customWidth="1"/>
    <col min="7" max="7" width="11.5555555555556" customWidth="1"/>
    <col min="8" max="8" width="15" customWidth="1"/>
    <col min="9" max="11" width="9.71296296296296" customWidth="1"/>
  </cols>
  <sheetData>
    <row r="1" ht="73.5" customHeight="1" spans="1:9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ht="23.25" customHeight="1" spans="1:9">
      <c r="A2" s="56"/>
      <c r="B2" s="56"/>
      <c r="C2" s="56"/>
      <c r="D2" s="56"/>
      <c r="E2" s="56"/>
      <c r="F2" s="56"/>
      <c r="G2" s="56"/>
      <c r="H2" s="56"/>
      <c r="I2" s="56"/>
    </row>
    <row r="3" ht="21.75" customHeight="1" spans="1:9">
      <c r="A3" s="56"/>
      <c r="B3" s="56"/>
      <c r="C3" s="56"/>
      <c r="D3" s="56"/>
      <c r="E3" s="56"/>
      <c r="F3" s="56"/>
      <c r="G3" s="56"/>
      <c r="H3" s="56"/>
      <c r="I3" s="56"/>
    </row>
    <row r="4" ht="39.75" customHeight="1" spans="1:9">
      <c r="A4" s="57"/>
      <c r="B4" s="58"/>
      <c r="C4" s="16"/>
      <c r="D4" s="57" t="s">
        <v>1</v>
      </c>
      <c r="E4" s="59">
        <v>406006</v>
      </c>
      <c r="F4" s="59"/>
      <c r="G4" s="59"/>
      <c r="H4" s="59"/>
      <c r="I4" s="16"/>
    </row>
    <row r="5" ht="54.75" customHeight="1" spans="1:9">
      <c r="A5" s="57"/>
      <c r="B5" s="58"/>
      <c r="C5" s="16"/>
      <c r="D5" s="57" t="s">
        <v>2</v>
      </c>
      <c r="E5" s="59" t="s">
        <v>3</v>
      </c>
      <c r="F5" s="59"/>
      <c r="G5" s="59"/>
      <c r="H5" s="59"/>
      <c r="I5" s="16"/>
    </row>
    <row r="6" ht="16.5" customHeight="1" spans="1:9">
      <c r="A6" s="50"/>
      <c r="B6" s="50"/>
      <c r="C6" s="50"/>
      <c r="D6" s="50"/>
      <c r="E6" s="50"/>
      <c r="F6" s="50"/>
      <c r="G6" s="50"/>
      <c r="H6" s="50"/>
      <c r="I6" s="50"/>
    </row>
    <row r="7" ht="16.5" customHeight="1" spans="1:9">
      <c r="A7" s="50"/>
      <c r="B7" s="50"/>
      <c r="C7" s="50"/>
      <c r="D7" s="50"/>
      <c r="E7" s="50"/>
      <c r="F7" s="50"/>
      <c r="G7" s="50"/>
      <c r="H7" s="50"/>
      <c r="I7" s="50"/>
    </row>
    <row r="8" ht="16.5" customHeight="1" spans="1:9">
      <c r="A8" s="50"/>
      <c r="B8" s="50"/>
      <c r="C8" s="50"/>
      <c r="D8" s="16"/>
      <c r="E8" s="50"/>
      <c r="F8" s="50"/>
      <c r="G8" s="50"/>
      <c r="H8" s="50"/>
      <c r="I8" s="50"/>
    </row>
  </sheetData>
  <mergeCells count="3">
    <mergeCell ref="A1:I1"/>
    <mergeCell ref="E4:H4"/>
    <mergeCell ref="E5:H5"/>
  </mergeCells>
  <printOptions horizontalCentered="1" verticalCentered="1"/>
  <pageMargins left="0.08" right="0.08" top="0.08" bottom="0.08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workbookViewId="0">
      <selection activeCell="J13" sqref="J13"/>
    </sheetView>
  </sheetViews>
  <sheetFormatPr defaultColWidth="10" defaultRowHeight="13.5" customHeight="1"/>
  <cols>
    <col min="1" max="1" width="4.42592592592593" customWidth="1"/>
    <col min="2" max="2" width="4.71296296296296" customWidth="1"/>
    <col min="3" max="3" width="5.42592592592593" customWidth="1"/>
    <col min="4" max="4" width="9.57407407407407" customWidth="1"/>
    <col min="5" max="5" width="21.287037037037" customWidth="1"/>
    <col min="6" max="6" width="13.4259259259259" customWidth="1"/>
    <col min="7" max="7" width="12.4259259259259" customWidth="1"/>
    <col min="8" max="9" width="10.287037037037" customWidth="1"/>
    <col min="10" max="10" width="9.13888888888889" customWidth="1"/>
    <col min="11" max="11" width="10.287037037037" customWidth="1"/>
    <col min="12" max="12" width="12.4259259259259" customWidth="1"/>
    <col min="13" max="13" width="9.57407407407407" customWidth="1"/>
    <col min="14" max="14" width="9.85185185185185" customWidth="1"/>
    <col min="15" max="16" width="9.71296296296296" customWidth="1"/>
  </cols>
  <sheetData>
    <row r="1" ht="16.5" customHeight="1" spans="1:14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 t="s">
        <v>244</v>
      </c>
      <c r="N1" s="23"/>
    </row>
    <row r="2" ht="45" customHeight="1" spans="1:14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22.5" customHeight="1" spans="1:14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4" t="s">
        <v>30</v>
      </c>
      <c r="N3" s="24"/>
    </row>
    <row r="4" ht="42" customHeight="1" spans="1:14">
      <c r="A4" s="19" t="s">
        <v>155</v>
      </c>
      <c r="B4" s="19"/>
      <c r="C4" s="19"/>
      <c r="D4" s="19" t="s">
        <v>188</v>
      </c>
      <c r="E4" s="19" t="s">
        <v>189</v>
      </c>
      <c r="F4" s="19" t="s">
        <v>206</v>
      </c>
      <c r="G4" s="19" t="s">
        <v>191</v>
      </c>
      <c r="H4" s="19"/>
      <c r="I4" s="19"/>
      <c r="J4" s="19"/>
      <c r="K4" s="19"/>
      <c r="L4" s="19" t="s">
        <v>195</v>
      </c>
      <c r="M4" s="19"/>
      <c r="N4" s="19"/>
    </row>
    <row r="5" ht="44.25" customHeight="1" spans="1:14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 t="s">
        <v>134</v>
      </c>
      <c r="H5" s="19" t="s">
        <v>245</v>
      </c>
      <c r="I5" s="19" t="s">
        <v>246</v>
      </c>
      <c r="J5" s="19" t="s">
        <v>186</v>
      </c>
      <c r="K5" s="19" t="s">
        <v>247</v>
      </c>
      <c r="L5" s="19" t="s">
        <v>134</v>
      </c>
      <c r="M5" s="19" t="s">
        <v>207</v>
      </c>
      <c r="N5" s="19" t="s">
        <v>248</v>
      </c>
    </row>
    <row r="6" ht="23.25" customHeight="1" spans="1:14">
      <c r="A6" s="21"/>
      <c r="B6" s="21"/>
      <c r="C6" s="21"/>
      <c r="D6" s="21"/>
      <c r="E6" s="32" t="s">
        <v>134</v>
      </c>
      <c r="F6" s="40">
        <f>+G6+L6</f>
        <v>730.9772</v>
      </c>
      <c r="G6" s="40">
        <f>SUM(H6:K6)</f>
        <v>730.9772</v>
      </c>
      <c r="H6" s="40">
        <f>+H7</f>
        <v>0</v>
      </c>
      <c r="I6" s="40">
        <f>+I7</f>
        <v>666.8983</v>
      </c>
      <c r="J6" s="40">
        <f>+J7</f>
        <v>64.0789</v>
      </c>
      <c r="K6" s="40"/>
      <c r="L6" s="40"/>
      <c r="M6" s="40"/>
      <c r="N6" s="40"/>
    </row>
    <row r="7" ht="23.25" customHeight="1" spans="1:14">
      <c r="A7" s="21"/>
      <c r="B7" s="21"/>
      <c r="C7" s="21"/>
      <c r="D7" s="6" t="s">
        <v>152</v>
      </c>
      <c r="E7" s="6" t="s">
        <v>153</v>
      </c>
      <c r="F7" s="40">
        <f t="shared" ref="F7:F13" si="0">+G7+L7</f>
        <v>730.9772</v>
      </c>
      <c r="G7" s="40">
        <f>SUM(H7:K7)</f>
        <v>730.9772</v>
      </c>
      <c r="H7" s="40">
        <f>+H8</f>
        <v>0</v>
      </c>
      <c r="I7" s="40">
        <f>+I8</f>
        <v>666.8983</v>
      </c>
      <c r="J7" s="40">
        <f>+J8</f>
        <v>64.0789</v>
      </c>
      <c r="K7" s="40"/>
      <c r="L7" s="40"/>
      <c r="M7" s="40"/>
      <c r="N7" s="40"/>
    </row>
    <row r="8" ht="23.25" customHeight="1" spans="1:14">
      <c r="A8" s="21"/>
      <c r="B8" s="21"/>
      <c r="C8" s="21"/>
      <c r="D8" s="6">
        <v>406006</v>
      </c>
      <c r="E8" s="6" t="s">
        <v>153</v>
      </c>
      <c r="F8" s="40">
        <f t="shared" si="0"/>
        <v>730.9772</v>
      </c>
      <c r="G8" s="40">
        <f t="shared" ref="G7:G14" si="1">SUM(H8:K8)</f>
        <v>730.9772</v>
      </c>
      <c r="H8" s="40">
        <f>SUM(H9:H13)</f>
        <v>0</v>
      </c>
      <c r="I8" s="40">
        <f>SUM(I9:I13)</f>
        <v>666.8983</v>
      </c>
      <c r="J8" s="40">
        <f>SUM(J9:J13)</f>
        <v>64.0789</v>
      </c>
      <c r="K8" s="40"/>
      <c r="L8" s="40"/>
      <c r="M8" s="40"/>
      <c r="N8" s="40"/>
    </row>
    <row r="9" ht="23.25" customHeight="1" spans="1:14">
      <c r="A9" s="21" t="s">
        <v>166</v>
      </c>
      <c r="B9" s="21" t="s">
        <v>167</v>
      </c>
      <c r="C9" s="21" t="s">
        <v>167</v>
      </c>
      <c r="D9" s="6">
        <v>406006</v>
      </c>
      <c r="E9" s="6" t="s">
        <v>169</v>
      </c>
      <c r="F9" s="40">
        <f t="shared" si="0"/>
        <v>85.7052</v>
      </c>
      <c r="G9" s="40">
        <f t="shared" si="1"/>
        <v>85.7052</v>
      </c>
      <c r="H9" s="40"/>
      <c r="I9" s="40">
        <v>85.7052</v>
      </c>
      <c r="J9" s="40"/>
      <c r="K9" s="40"/>
      <c r="L9" s="40"/>
      <c r="M9" s="40"/>
      <c r="N9" s="40"/>
    </row>
    <row r="10" ht="23.25" customHeight="1" spans="1:14">
      <c r="A10" s="21" t="s">
        <v>166</v>
      </c>
      <c r="B10" s="21" t="s">
        <v>170</v>
      </c>
      <c r="C10" s="21" t="s">
        <v>170</v>
      </c>
      <c r="D10" s="6">
        <v>406006</v>
      </c>
      <c r="E10" s="6" t="s">
        <v>172</v>
      </c>
      <c r="F10" s="40">
        <f t="shared" si="0"/>
        <v>6.4442</v>
      </c>
      <c r="G10" s="40">
        <f t="shared" si="1"/>
        <v>6.4442</v>
      </c>
      <c r="H10" s="40"/>
      <c r="I10" s="40">
        <v>6.4442</v>
      </c>
      <c r="J10" s="40"/>
      <c r="K10" s="40"/>
      <c r="L10" s="40"/>
      <c r="M10" s="40"/>
      <c r="N10" s="40"/>
    </row>
    <row r="11" ht="23.25" customHeight="1" spans="1:14">
      <c r="A11" s="21" t="s">
        <v>173</v>
      </c>
      <c r="B11" s="21" t="s">
        <v>174</v>
      </c>
      <c r="C11" s="21" t="s">
        <v>175</v>
      </c>
      <c r="D11" s="6">
        <v>406006</v>
      </c>
      <c r="E11" s="6" t="s">
        <v>177</v>
      </c>
      <c r="F11" s="40">
        <f t="shared" si="0"/>
        <v>39.0917</v>
      </c>
      <c r="G11" s="40">
        <f t="shared" si="1"/>
        <v>39.0917</v>
      </c>
      <c r="H11" s="40"/>
      <c r="I11" s="40">
        <v>39.0917</v>
      </c>
      <c r="J11" s="40"/>
      <c r="K11" s="40"/>
      <c r="L11" s="40"/>
      <c r="M11" s="40"/>
      <c r="N11" s="40"/>
    </row>
    <row r="12" ht="23.25" customHeight="1" spans="1:14">
      <c r="A12" s="21" t="s">
        <v>178</v>
      </c>
      <c r="B12" s="21" t="s">
        <v>175</v>
      </c>
      <c r="C12" s="21" t="s">
        <v>175</v>
      </c>
      <c r="D12" s="6">
        <v>406006</v>
      </c>
      <c r="E12" s="6" t="s">
        <v>180</v>
      </c>
      <c r="F12" s="40">
        <f t="shared" si="0"/>
        <v>535.6572</v>
      </c>
      <c r="G12" s="40">
        <f t="shared" si="1"/>
        <v>535.6572</v>
      </c>
      <c r="H12" s="40"/>
      <c r="I12" s="40">
        <v>535.6572</v>
      </c>
      <c r="J12" s="40"/>
      <c r="K12" s="40"/>
      <c r="L12" s="40"/>
      <c r="M12" s="40"/>
      <c r="N12" s="40"/>
    </row>
    <row r="13" ht="23.25" customHeight="1" spans="1:14">
      <c r="A13" s="21" t="s">
        <v>184</v>
      </c>
      <c r="B13" s="21" t="s">
        <v>181</v>
      </c>
      <c r="C13" s="21" t="s">
        <v>175</v>
      </c>
      <c r="D13" s="6">
        <v>406006</v>
      </c>
      <c r="E13" s="6" t="s">
        <v>186</v>
      </c>
      <c r="F13" s="40">
        <f t="shared" si="0"/>
        <v>64.0789</v>
      </c>
      <c r="G13" s="40">
        <f t="shared" si="1"/>
        <v>64.0789</v>
      </c>
      <c r="H13" s="40"/>
      <c r="I13" s="40"/>
      <c r="J13" s="40">
        <v>64.0789</v>
      </c>
      <c r="K13" s="40"/>
      <c r="L13" s="40"/>
      <c r="M13" s="40"/>
      <c r="N13" s="4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workbookViewId="0">
      <selection activeCell="R13" sqref="R13"/>
    </sheetView>
  </sheetViews>
  <sheetFormatPr defaultColWidth="10" defaultRowHeight="13.5" customHeight="1"/>
  <cols>
    <col min="1" max="1" width="5" customWidth="1"/>
    <col min="2" max="2" width="5.13888888888889" customWidth="1"/>
    <col min="3" max="3" width="5.71296296296296" customWidth="1"/>
    <col min="4" max="4" width="8" customWidth="1"/>
    <col min="5" max="5" width="20.1388888888889" customWidth="1"/>
    <col min="6" max="6" width="14" customWidth="1"/>
    <col min="7" max="22" width="7.71296296296296" customWidth="1"/>
    <col min="23" max="24" width="9.71296296296296" customWidth="1"/>
  </cols>
  <sheetData>
    <row r="1" ht="16.5" customHeight="1" spans="1:22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3" t="s">
        <v>249</v>
      </c>
      <c r="V1" s="23"/>
    </row>
    <row r="2" ht="50.25" customHeight="1" spans="1:22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ht="24" customHeight="1" spans="1:22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4" t="s">
        <v>30</v>
      </c>
      <c r="V3" s="24"/>
    </row>
    <row r="4" ht="27" customHeight="1" spans="1:22">
      <c r="A4" s="19" t="s">
        <v>155</v>
      </c>
      <c r="B4" s="19"/>
      <c r="C4" s="19"/>
      <c r="D4" s="19" t="s">
        <v>188</v>
      </c>
      <c r="E4" s="19" t="s">
        <v>189</v>
      </c>
      <c r="F4" s="19" t="s">
        <v>206</v>
      </c>
      <c r="G4" s="19" t="s">
        <v>250</v>
      </c>
      <c r="H4" s="19"/>
      <c r="I4" s="19"/>
      <c r="J4" s="19"/>
      <c r="K4" s="19"/>
      <c r="L4" s="19" t="s">
        <v>251</v>
      </c>
      <c r="M4" s="19"/>
      <c r="N4" s="19"/>
      <c r="O4" s="19"/>
      <c r="P4" s="19"/>
      <c r="Q4" s="19"/>
      <c r="R4" s="19" t="s">
        <v>186</v>
      </c>
      <c r="S4" s="19" t="s">
        <v>252</v>
      </c>
      <c r="T4" s="19"/>
      <c r="U4" s="19"/>
      <c r="V4" s="19"/>
    </row>
    <row r="5" ht="66" customHeight="1" spans="1:22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 t="s">
        <v>134</v>
      </c>
      <c r="H5" s="19" t="s">
        <v>253</v>
      </c>
      <c r="I5" s="19" t="s">
        <v>254</v>
      </c>
      <c r="J5" s="19" t="s">
        <v>255</v>
      </c>
      <c r="K5" s="19" t="s">
        <v>256</v>
      </c>
      <c r="L5" s="19" t="s">
        <v>134</v>
      </c>
      <c r="M5" s="19" t="s">
        <v>257</v>
      </c>
      <c r="N5" s="19" t="s">
        <v>258</v>
      </c>
      <c r="O5" s="19" t="s">
        <v>259</v>
      </c>
      <c r="P5" s="19" t="s">
        <v>260</v>
      </c>
      <c r="Q5" s="19" t="s">
        <v>261</v>
      </c>
      <c r="R5" s="19"/>
      <c r="S5" s="19" t="s">
        <v>134</v>
      </c>
      <c r="T5" s="19" t="s">
        <v>262</v>
      </c>
      <c r="U5" s="19" t="s">
        <v>263</v>
      </c>
      <c r="V5" s="19" t="s">
        <v>247</v>
      </c>
    </row>
    <row r="6" ht="23.25" customHeight="1" spans="1:22">
      <c r="A6" s="21"/>
      <c r="B6" s="21"/>
      <c r="C6" s="21"/>
      <c r="D6" s="21"/>
      <c r="E6" s="32" t="s">
        <v>134</v>
      </c>
      <c r="F6" s="20">
        <f>+G6+L6+R6</f>
        <v>730.9772</v>
      </c>
      <c r="G6" s="20">
        <f>+G7</f>
        <v>535.6572</v>
      </c>
      <c r="H6" s="20">
        <f t="shared" ref="H6:R6" si="0">+H7</f>
        <v>279.726</v>
      </c>
      <c r="I6" s="20">
        <f t="shared" si="0"/>
        <v>27.156</v>
      </c>
      <c r="J6" s="20">
        <f t="shared" si="0"/>
        <v>0</v>
      </c>
      <c r="K6" s="20">
        <f t="shared" si="0"/>
        <v>228.7752</v>
      </c>
      <c r="L6" s="20">
        <f t="shared" ref="L6:L11" si="1">SUM(M6:Q6)</f>
        <v>131.2411</v>
      </c>
      <c r="M6" s="20">
        <f t="shared" si="0"/>
        <v>85.7052</v>
      </c>
      <c r="N6" s="20">
        <f t="shared" si="0"/>
        <v>0</v>
      </c>
      <c r="O6" s="20">
        <f t="shared" si="0"/>
        <v>39.0917</v>
      </c>
      <c r="P6" s="20">
        <f t="shared" si="0"/>
        <v>0</v>
      </c>
      <c r="Q6" s="20">
        <f t="shared" si="0"/>
        <v>6.4442</v>
      </c>
      <c r="R6" s="20">
        <f t="shared" si="0"/>
        <v>64.0789</v>
      </c>
      <c r="S6" s="20"/>
      <c r="T6" s="20"/>
      <c r="U6" s="20"/>
      <c r="V6" s="20"/>
    </row>
    <row r="7" ht="23.25" customHeight="1" spans="1:22">
      <c r="A7" s="21"/>
      <c r="B7" s="21"/>
      <c r="C7" s="21"/>
      <c r="D7" s="6" t="s">
        <v>152</v>
      </c>
      <c r="E7" s="6" t="s">
        <v>153</v>
      </c>
      <c r="F7" s="20">
        <f t="shared" ref="F6:F13" si="2">+G7+L7+R7</f>
        <v>730.9772</v>
      </c>
      <c r="G7" s="20">
        <f>+G8</f>
        <v>535.6572</v>
      </c>
      <c r="H7" s="20">
        <f t="shared" ref="H7:R7" si="3">+H8</f>
        <v>279.726</v>
      </c>
      <c r="I7" s="20">
        <f t="shared" si="3"/>
        <v>27.156</v>
      </c>
      <c r="J7" s="20">
        <f t="shared" si="3"/>
        <v>0</v>
      </c>
      <c r="K7" s="20">
        <f t="shared" si="3"/>
        <v>228.7752</v>
      </c>
      <c r="L7" s="20">
        <f t="shared" si="1"/>
        <v>131.2411</v>
      </c>
      <c r="M7" s="20">
        <f t="shared" si="3"/>
        <v>85.7052</v>
      </c>
      <c r="N7" s="20">
        <f t="shared" si="3"/>
        <v>0</v>
      </c>
      <c r="O7" s="20">
        <f t="shared" si="3"/>
        <v>39.0917</v>
      </c>
      <c r="P7" s="20">
        <f t="shared" si="3"/>
        <v>0</v>
      </c>
      <c r="Q7" s="20">
        <f t="shared" si="3"/>
        <v>6.4442</v>
      </c>
      <c r="R7" s="20">
        <f t="shared" si="3"/>
        <v>64.0789</v>
      </c>
      <c r="S7" s="20"/>
      <c r="T7" s="20"/>
      <c r="U7" s="20"/>
      <c r="V7" s="20"/>
    </row>
    <row r="8" ht="23.25" customHeight="1" spans="1:22">
      <c r="A8" s="21"/>
      <c r="B8" s="21"/>
      <c r="C8" s="21"/>
      <c r="D8" s="6">
        <v>406006</v>
      </c>
      <c r="E8" s="6" t="s">
        <v>153</v>
      </c>
      <c r="F8" s="20">
        <f t="shared" si="2"/>
        <v>730.9772</v>
      </c>
      <c r="G8" s="20">
        <f>SUM(G9:G13)</f>
        <v>535.6572</v>
      </c>
      <c r="H8" s="20">
        <f t="shared" ref="H8:R8" si="4">SUM(H9:H13)</f>
        <v>279.726</v>
      </c>
      <c r="I8" s="20">
        <f t="shared" si="4"/>
        <v>27.156</v>
      </c>
      <c r="J8" s="20">
        <f t="shared" si="4"/>
        <v>0</v>
      </c>
      <c r="K8" s="20">
        <f t="shared" si="4"/>
        <v>228.7752</v>
      </c>
      <c r="L8" s="20">
        <f t="shared" si="1"/>
        <v>131.2411</v>
      </c>
      <c r="M8" s="20">
        <f t="shared" si="4"/>
        <v>85.7052</v>
      </c>
      <c r="N8" s="20">
        <f t="shared" si="4"/>
        <v>0</v>
      </c>
      <c r="O8" s="20">
        <f t="shared" si="4"/>
        <v>39.0917</v>
      </c>
      <c r="P8" s="20">
        <f t="shared" si="4"/>
        <v>0</v>
      </c>
      <c r="Q8" s="20">
        <f t="shared" si="4"/>
        <v>6.4442</v>
      </c>
      <c r="R8" s="20">
        <f t="shared" si="4"/>
        <v>64.0789</v>
      </c>
      <c r="S8" s="20"/>
      <c r="T8" s="20"/>
      <c r="U8" s="20"/>
      <c r="V8" s="20"/>
    </row>
    <row r="9" ht="23.25" customHeight="1" spans="1:22">
      <c r="A9" s="21" t="s">
        <v>166</v>
      </c>
      <c r="B9" s="21" t="s">
        <v>167</v>
      </c>
      <c r="C9" s="21" t="s">
        <v>167</v>
      </c>
      <c r="D9" s="6">
        <v>406006</v>
      </c>
      <c r="E9" s="6" t="s">
        <v>169</v>
      </c>
      <c r="F9" s="20">
        <f t="shared" si="2"/>
        <v>85.7052</v>
      </c>
      <c r="G9" s="20"/>
      <c r="H9" s="20"/>
      <c r="I9" s="20"/>
      <c r="J9" s="20"/>
      <c r="K9" s="20"/>
      <c r="L9" s="20">
        <f t="shared" si="1"/>
        <v>85.7052</v>
      </c>
      <c r="M9" s="20">
        <v>85.7052</v>
      </c>
      <c r="N9" s="20"/>
      <c r="O9" s="20"/>
      <c r="P9" s="20"/>
      <c r="Q9" s="20"/>
      <c r="R9" s="20"/>
      <c r="S9" s="20"/>
      <c r="T9" s="20"/>
      <c r="U9" s="20"/>
      <c r="V9" s="20"/>
    </row>
    <row r="10" ht="23.25" customHeight="1" spans="1:22">
      <c r="A10" s="21" t="s">
        <v>166</v>
      </c>
      <c r="B10" s="21" t="s">
        <v>170</v>
      </c>
      <c r="C10" s="21" t="s">
        <v>170</v>
      </c>
      <c r="D10" s="6">
        <v>406006</v>
      </c>
      <c r="E10" s="6" t="s">
        <v>172</v>
      </c>
      <c r="F10" s="20">
        <f t="shared" si="2"/>
        <v>6.4442</v>
      </c>
      <c r="G10" s="20"/>
      <c r="H10" s="20"/>
      <c r="I10" s="20"/>
      <c r="J10" s="20"/>
      <c r="K10" s="20"/>
      <c r="L10" s="20">
        <f t="shared" si="1"/>
        <v>6.4442</v>
      </c>
      <c r="M10" s="20"/>
      <c r="N10" s="20"/>
      <c r="O10" s="20"/>
      <c r="P10" s="20"/>
      <c r="Q10" s="20">
        <v>6.4442</v>
      </c>
      <c r="R10" s="20"/>
      <c r="S10" s="20"/>
      <c r="T10" s="20"/>
      <c r="U10" s="20"/>
      <c r="V10" s="20"/>
    </row>
    <row r="11" ht="23.25" customHeight="1" spans="1:22">
      <c r="A11" s="21" t="s">
        <v>173</v>
      </c>
      <c r="B11" s="21" t="s">
        <v>174</v>
      </c>
      <c r="C11" s="21" t="s">
        <v>175</v>
      </c>
      <c r="D11" s="6">
        <v>406006</v>
      </c>
      <c r="E11" s="6" t="s">
        <v>177</v>
      </c>
      <c r="F11" s="20">
        <f t="shared" si="2"/>
        <v>39.0917</v>
      </c>
      <c r="G11" s="20"/>
      <c r="H11" s="20"/>
      <c r="I11" s="20"/>
      <c r="J11" s="20"/>
      <c r="K11" s="20"/>
      <c r="L11" s="20">
        <f t="shared" si="1"/>
        <v>39.0917</v>
      </c>
      <c r="M11" s="20"/>
      <c r="N11" s="20"/>
      <c r="O11" s="20">
        <v>39.0917</v>
      </c>
      <c r="P11" s="20"/>
      <c r="Q11" s="20"/>
      <c r="R11" s="20"/>
      <c r="S11" s="20"/>
      <c r="T11" s="20"/>
      <c r="U11" s="20"/>
      <c r="V11" s="20"/>
    </row>
    <row r="12" ht="23.25" customHeight="1" spans="1:22">
      <c r="A12" s="21" t="s">
        <v>178</v>
      </c>
      <c r="B12" s="21" t="s">
        <v>175</v>
      </c>
      <c r="C12" s="21" t="s">
        <v>175</v>
      </c>
      <c r="D12" s="6">
        <v>406006</v>
      </c>
      <c r="E12" s="6" t="s">
        <v>180</v>
      </c>
      <c r="F12" s="20">
        <f t="shared" si="2"/>
        <v>535.6572</v>
      </c>
      <c r="G12" s="20">
        <f>SUM(H12:K12)</f>
        <v>535.6572</v>
      </c>
      <c r="H12" s="20">
        <v>279.726</v>
      </c>
      <c r="I12" s="20">
        <v>27.156</v>
      </c>
      <c r="J12" s="20"/>
      <c r="K12" s="20">
        <v>228.7752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ht="23.25" customHeight="1" spans="1:22">
      <c r="A13" s="21" t="s">
        <v>184</v>
      </c>
      <c r="B13" s="21" t="s">
        <v>181</v>
      </c>
      <c r="C13" s="21" t="s">
        <v>175</v>
      </c>
      <c r="D13" s="6">
        <v>406006</v>
      </c>
      <c r="E13" s="6" t="s">
        <v>186</v>
      </c>
      <c r="F13" s="20">
        <f t="shared" si="2"/>
        <v>64.0789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v>64.0789</v>
      </c>
      <c r="S13" s="20"/>
      <c r="T13" s="20"/>
      <c r="U13" s="20"/>
      <c r="V13" s="2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F18" sqref="F18"/>
    </sheetView>
  </sheetViews>
  <sheetFormatPr defaultColWidth="10" defaultRowHeight="13.5" customHeight="1"/>
  <cols>
    <col min="1" max="1" width="4.71296296296296" customWidth="1"/>
    <col min="2" max="2" width="5.85185185185185" customWidth="1"/>
    <col min="3" max="3" width="7.57407407407407" customWidth="1"/>
    <col min="4" max="4" width="12.4259259259259" customWidth="1"/>
    <col min="5" max="5" width="29.8518518518519" customWidth="1"/>
    <col min="6" max="6" width="16.4259259259259" customWidth="1"/>
    <col min="7" max="7" width="13.4259259259259" customWidth="1"/>
    <col min="8" max="8" width="11.1388888888889" customWidth="1"/>
    <col min="9" max="9" width="12.1388888888889" customWidth="1"/>
    <col min="10" max="10" width="12" customWidth="1"/>
    <col min="11" max="11" width="11.4259259259259" customWidth="1"/>
    <col min="12" max="13" width="9.71296296296296" customWidth="1"/>
  </cols>
  <sheetData>
    <row r="1" ht="16.5" customHeight="1" spans="1:11">
      <c r="A1" s="25"/>
      <c r="B1" s="1"/>
      <c r="C1" s="1"/>
      <c r="D1" s="1"/>
      <c r="E1" s="1"/>
      <c r="F1" s="1"/>
      <c r="G1" s="1"/>
      <c r="H1" s="1"/>
      <c r="I1" s="1"/>
      <c r="J1" s="1"/>
      <c r="K1" s="23" t="s">
        <v>264</v>
      </c>
    </row>
    <row r="2" ht="46.5" customHeight="1" spans="1:11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18" customHeight="1" spans="1:11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24" t="s">
        <v>30</v>
      </c>
      <c r="K3" s="24"/>
    </row>
    <row r="4" ht="23.25" customHeight="1" spans="1:11">
      <c r="A4" s="19" t="s">
        <v>155</v>
      </c>
      <c r="B4" s="19"/>
      <c r="C4" s="19"/>
      <c r="D4" s="19" t="s">
        <v>188</v>
      </c>
      <c r="E4" s="19" t="s">
        <v>189</v>
      </c>
      <c r="F4" s="19" t="s">
        <v>265</v>
      </c>
      <c r="G4" s="19" t="s">
        <v>266</v>
      </c>
      <c r="H4" s="19" t="s">
        <v>267</v>
      </c>
      <c r="I4" s="19" t="s">
        <v>268</v>
      </c>
      <c r="J4" s="19" t="s">
        <v>269</v>
      </c>
      <c r="K4" s="19" t="s">
        <v>270</v>
      </c>
    </row>
    <row r="5" ht="33.75" customHeight="1" spans="1:11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/>
      <c r="H5" s="19"/>
      <c r="I5" s="19"/>
      <c r="J5" s="19"/>
      <c r="K5" s="19"/>
    </row>
    <row r="6" ht="23.25" customHeight="1" spans="1:11">
      <c r="A6" s="21"/>
      <c r="B6" s="21"/>
      <c r="C6" s="21"/>
      <c r="D6" s="21"/>
      <c r="E6" s="32" t="s">
        <v>134</v>
      </c>
      <c r="F6" s="20">
        <v>0</v>
      </c>
      <c r="G6" s="20"/>
      <c r="H6" s="20"/>
      <c r="I6" s="20"/>
      <c r="J6" s="20"/>
      <c r="K6" s="20"/>
    </row>
    <row r="7" ht="23.25" customHeight="1" spans="1:11">
      <c r="A7" s="21"/>
      <c r="B7" s="21"/>
      <c r="C7" s="21"/>
      <c r="D7" s="6"/>
      <c r="E7" s="6"/>
      <c r="F7" s="20"/>
      <c r="G7" s="20"/>
      <c r="H7" s="20"/>
      <c r="I7" s="20"/>
      <c r="J7" s="20"/>
      <c r="K7" s="20"/>
    </row>
    <row r="8" ht="23.25" customHeight="1" spans="1:11">
      <c r="A8" s="21"/>
      <c r="B8" s="21"/>
      <c r="C8" s="21"/>
      <c r="D8" s="28"/>
      <c r="E8" s="28"/>
      <c r="F8" s="20"/>
      <c r="G8" s="20"/>
      <c r="H8" s="20"/>
      <c r="I8" s="20"/>
      <c r="J8" s="20"/>
      <c r="K8" s="20"/>
    </row>
    <row r="9" ht="23.25" customHeight="1" spans="1:11">
      <c r="A9" s="34"/>
      <c r="B9" s="34"/>
      <c r="C9" s="34"/>
      <c r="D9" s="29"/>
      <c r="E9" s="38"/>
      <c r="F9" s="30"/>
      <c r="G9" s="31"/>
      <c r="H9" s="31"/>
      <c r="I9" s="31"/>
      <c r="J9" s="31"/>
      <c r="K9" s="3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K24" sqref="K24"/>
    </sheetView>
  </sheetViews>
  <sheetFormatPr defaultColWidth="10" defaultRowHeight="13.5" customHeight="1"/>
  <cols>
    <col min="1" max="1" width="4.71296296296296" customWidth="1"/>
    <col min="2" max="2" width="5.42592592592593" customWidth="1"/>
    <col min="3" max="3" width="6" customWidth="1"/>
    <col min="4" max="4" width="9.71296296296296" customWidth="1"/>
    <col min="5" max="5" width="20.1388888888889" customWidth="1"/>
    <col min="6" max="18" width="7.71296296296296" customWidth="1"/>
    <col min="19" max="20" width="9.71296296296296" customWidth="1"/>
  </cols>
  <sheetData>
    <row r="1" ht="16.5" customHeight="1" spans="1:18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3" t="s">
        <v>271</v>
      </c>
      <c r="R1" s="23"/>
    </row>
    <row r="2" ht="40.5" customHeight="1" spans="1:18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ht="24" customHeight="1" spans="1:18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4" t="s">
        <v>30</v>
      </c>
      <c r="R3" s="24"/>
    </row>
    <row r="4" ht="24" customHeight="1" spans="1:18">
      <c r="A4" s="19" t="s">
        <v>155</v>
      </c>
      <c r="B4" s="19"/>
      <c r="C4" s="19"/>
      <c r="D4" s="19" t="s">
        <v>188</v>
      </c>
      <c r="E4" s="19" t="s">
        <v>189</v>
      </c>
      <c r="F4" s="19" t="s">
        <v>265</v>
      </c>
      <c r="G4" s="19" t="s">
        <v>272</v>
      </c>
      <c r="H4" s="19" t="s">
        <v>273</v>
      </c>
      <c r="I4" s="19" t="s">
        <v>274</v>
      </c>
      <c r="J4" s="19" t="s">
        <v>275</v>
      </c>
      <c r="K4" s="19" t="s">
        <v>276</v>
      </c>
      <c r="L4" s="19" t="s">
        <v>277</v>
      </c>
      <c r="M4" s="19" t="s">
        <v>278</v>
      </c>
      <c r="N4" s="19" t="s">
        <v>267</v>
      </c>
      <c r="O4" s="19" t="s">
        <v>279</v>
      </c>
      <c r="P4" s="19" t="s">
        <v>280</v>
      </c>
      <c r="Q4" s="19" t="s">
        <v>268</v>
      </c>
      <c r="R4" s="19" t="s">
        <v>270</v>
      </c>
    </row>
    <row r="5" ht="40.5" customHeight="1" spans="1:18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3.25" customHeight="1" spans="1:18">
      <c r="A6" s="21"/>
      <c r="B6" s="21"/>
      <c r="C6" s="21"/>
      <c r="D6" s="21"/>
      <c r="E6" s="32" t="s">
        <v>134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ht="23.25" customHeight="1" spans="1:18">
      <c r="A7" s="21"/>
      <c r="B7" s="21"/>
      <c r="C7" s="21"/>
      <c r="D7" s="6"/>
      <c r="E7" s="6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ht="23.25" customHeight="1" spans="1:18">
      <c r="A8" s="21"/>
      <c r="B8" s="21"/>
      <c r="C8" s="21"/>
      <c r="D8" s="28"/>
      <c r="E8" s="2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ht="23.25" customHeight="1" spans="1:18">
      <c r="A9" s="34"/>
      <c r="B9" s="34"/>
      <c r="C9" s="34"/>
      <c r="D9" s="29"/>
      <c r="E9" s="38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selection activeCell="L12" sqref="L12"/>
    </sheetView>
  </sheetViews>
  <sheetFormatPr defaultColWidth="10" defaultRowHeight="13.5" customHeight="1"/>
  <cols>
    <col min="1" max="1" width="3.57407407407407" customWidth="1"/>
    <col min="2" max="2" width="4.57407407407407" customWidth="1"/>
    <col min="3" max="3" width="5.28703703703704" customWidth="1"/>
    <col min="4" max="4" width="7" customWidth="1"/>
    <col min="5" max="5" width="15.8518518518519" customWidth="1"/>
    <col min="6" max="6" width="9.57407407407407" customWidth="1"/>
    <col min="7" max="7" width="8.42592592592593" customWidth="1"/>
    <col min="8" max="18" width="7.13888888888889" customWidth="1"/>
    <col min="19" max="19" width="8.42592592592593" customWidth="1"/>
    <col min="20" max="21" width="7.13888888888889" customWidth="1"/>
    <col min="22" max="23" width="9.71296296296296" customWidth="1"/>
  </cols>
  <sheetData>
    <row r="1" ht="16.5" customHeight="1" spans="1:21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3" t="s">
        <v>281</v>
      </c>
      <c r="U1" s="23"/>
    </row>
    <row r="2" ht="36" customHeight="1" spans="1:21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ht="24" customHeight="1" spans="1:21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4" t="s">
        <v>30</v>
      </c>
      <c r="U3" s="24"/>
    </row>
    <row r="4" ht="28.5" customHeight="1" spans="1:21">
      <c r="A4" s="19" t="s">
        <v>155</v>
      </c>
      <c r="B4" s="19"/>
      <c r="C4" s="19"/>
      <c r="D4" s="19" t="s">
        <v>188</v>
      </c>
      <c r="E4" s="19" t="s">
        <v>189</v>
      </c>
      <c r="F4" s="19" t="s">
        <v>265</v>
      </c>
      <c r="G4" s="19" t="s">
        <v>192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195</v>
      </c>
      <c r="T4" s="19"/>
      <c r="U4" s="19"/>
    </row>
    <row r="5" ht="53.25" customHeight="1" spans="1:21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 t="s">
        <v>134</v>
      </c>
      <c r="H5" s="19" t="s">
        <v>282</v>
      </c>
      <c r="I5" s="19" t="s">
        <v>283</v>
      </c>
      <c r="J5" s="19" t="s">
        <v>284</v>
      </c>
      <c r="K5" s="19" t="s">
        <v>285</v>
      </c>
      <c r="L5" s="19" t="s">
        <v>286</v>
      </c>
      <c r="M5" s="19" t="s">
        <v>287</v>
      </c>
      <c r="N5" s="19" t="s">
        <v>288</v>
      </c>
      <c r="O5" s="19" t="s">
        <v>289</v>
      </c>
      <c r="P5" s="19" t="s">
        <v>290</v>
      </c>
      <c r="Q5" s="19" t="s">
        <v>291</v>
      </c>
      <c r="R5" s="19" t="s">
        <v>292</v>
      </c>
      <c r="S5" s="19" t="s">
        <v>134</v>
      </c>
      <c r="T5" s="19" t="s">
        <v>230</v>
      </c>
      <c r="U5" s="19" t="s">
        <v>248</v>
      </c>
    </row>
    <row r="6" ht="23.25" customHeight="1" spans="1:21">
      <c r="A6" s="21"/>
      <c r="B6" s="21"/>
      <c r="C6" s="21"/>
      <c r="D6" s="21"/>
      <c r="E6" s="32" t="s">
        <v>134</v>
      </c>
      <c r="F6" s="40">
        <f>+G6+S6</f>
        <v>127</v>
      </c>
      <c r="G6" s="40">
        <f>SUM(H6:R6)</f>
        <v>127</v>
      </c>
      <c r="H6" s="40">
        <f>+H7</f>
        <v>43</v>
      </c>
      <c r="I6" s="40">
        <f t="shared" ref="I6:O6" si="0">+I7</f>
        <v>0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20</v>
      </c>
      <c r="N6" s="40">
        <f t="shared" si="0"/>
        <v>0</v>
      </c>
      <c r="O6" s="40">
        <f t="shared" si="0"/>
        <v>54</v>
      </c>
      <c r="P6" s="40"/>
      <c r="Q6" s="40">
        <f t="shared" ref="Q6:Q8" si="1">+Q7</f>
        <v>5</v>
      </c>
      <c r="R6" s="40">
        <f t="shared" ref="R6:R8" si="2">+R7</f>
        <v>5</v>
      </c>
      <c r="S6" s="40"/>
      <c r="T6" s="40"/>
      <c r="U6" s="40"/>
    </row>
    <row r="7" ht="23.25" customHeight="1" spans="1:21">
      <c r="A7" s="21"/>
      <c r="B7" s="21"/>
      <c r="C7" s="21"/>
      <c r="D7" s="6" t="s">
        <v>152</v>
      </c>
      <c r="E7" s="6" t="s">
        <v>153</v>
      </c>
      <c r="F7" s="40">
        <f>+G7+S7</f>
        <v>127</v>
      </c>
      <c r="G7" s="40">
        <f>SUM(H7:R7)</f>
        <v>127</v>
      </c>
      <c r="H7" s="40">
        <f>+H8</f>
        <v>43</v>
      </c>
      <c r="I7" s="40">
        <f t="shared" ref="I7:O7" si="3">+I8</f>
        <v>0</v>
      </c>
      <c r="J7" s="40">
        <f t="shared" si="3"/>
        <v>0</v>
      </c>
      <c r="K7" s="40">
        <f t="shared" si="3"/>
        <v>0</v>
      </c>
      <c r="L7" s="40">
        <f t="shared" si="3"/>
        <v>0</v>
      </c>
      <c r="M7" s="40">
        <f t="shared" si="3"/>
        <v>20</v>
      </c>
      <c r="N7" s="40">
        <f t="shared" si="3"/>
        <v>0</v>
      </c>
      <c r="O7" s="40">
        <f t="shared" si="3"/>
        <v>54</v>
      </c>
      <c r="P7" s="40"/>
      <c r="Q7" s="40">
        <f t="shared" si="1"/>
        <v>5</v>
      </c>
      <c r="R7" s="40">
        <f t="shared" si="2"/>
        <v>5</v>
      </c>
      <c r="S7" s="40"/>
      <c r="T7" s="40"/>
      <c r="U7" s="40"/>
    </row>
    <row r="8" ht="23.25" customHeight="1" spans="1:21">
      <c r="A8" s="21"/>
      <c r="B8" s="21"/>
      <c r="C8" s="21"/>
      <c r="D8" s="6">
        <v>406006</v>
      </c>
      <c r="E8" s="6" t="s">
        <v>153</v>
      </c>
      <c r="F8" s="40">
        <f>+G8+S8</f>
        <v>127</v>
      </c>
      <c r="G8" s="40">
        <f>SUM(H8:R8)</f>
        <v>127</v>
      </c>
      <c r="H8" s="40">
        <f>+H9</f>
        <v>43</v>
      </c>
      <c r="I8" s="40">
        <f t="shared" ref="I8:O8" si="4">+I9</f>
        <v>0</v>
      </c>
      <c r="J8" s="40">
        <f t="shared" si="4"/>
        <v>0</v>
      </c>
      <c r="K8" s="40">
        <f t="shared" si="4"/>
        <v>0</v>
      </c>
      <c r="L8" s="40">
        <f t="shared" si="4"/>
        <v>0</v>
      </c>
      <c r="M8" s="40">
        <f t="shared" si="4"/>
        <v>20</v>
      </c>
      <c r="N8" s="40">
        <f t="shared" si="4"/>
        <v>0</v>
      </c>
      <c r="O8" s="40">
        <f t="shared" si="4"/>
        <v>54</v>
      </c>
      <c r="P8" s="40"/>
      <c r="Q8" s="40">
        <f t="shared" si="1"/>
        <v>5</v>
      </c>
      <c r="R8" s="40">
        <f t="shared" si="2"/>
        <v>5</v>
      </c>
      <c r="S8" s="40"/>
      <c r="T8" s="40"/>
      <c r="U8" s="40"/>
    </row>
    <row r="9" ht="23.25" customHeight="1" spans="1:21">
      <c r="A9" s="21" t="s">
        <v>178</v>
      </c>
      <c r="B9" s="21" t="s">
        <v>175</v>
      </c>
      <c r="C9" s="21" t="s">
        <v>175</v>
      </c>
      <c r="D9" s="6">
        <v>406006</v>
      </c>
      <c r="E9" s="6" t="s">
        <v>180</v>
      </c>
      <c r="F9" s="40">
        <f>+G9+S9</f>
        <v>127</v>
      </c>
      <c r="G9" s="40">
        <f>SUM(H9:R9)</f>
        <v>127</v>
      </c>
      <c r="H9" s="40">
        <v>43</v>
      </c>
      <c r="I9" s="40"/>
      <c r="J9" s="40"/>
      <c r="K9" s="40"/>
      <c r="L9" s="40"/>
      <c r="M9" s="40">
        <v>20</v>
      </c>
      <c r="N9" s="40"/>
      <c r="O9" s="40">
        <v>54</v>
      </c>
      <c r="P9" s="40"/>
      <c r="Q9" s="40">
        <v>5</v>
      </c>
      <c r="R9" s="40">
        <v>5</v>
      </c>
      <c r="S9" s="40"/>
      <c r="T9" s="40"/>
      <c r="U9" s="40"/>
    </row>
  </sheetData>
  <mergeCells count="10">
    <mergeCell ref="T1:U1"/>
    <mergeCell ref="A2:U2"/>
    <mergeCell ref="A3:S3"/>
    <mergeCell ref="T3:U3"/>
    <mergeCell ref="A4:C4"/>
    <mergeCell ref="G4:R4"/>
    <mergeCell ref="S4:U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workbookViewId="0">
      <selection activeCell="D9" sqref="D9"/>
    </sheetView>
  </sheetViews>
  <sheetFormatPr defaultColWidth="10" defaultRowHeight="13.5" customHeight="1"/>
  <cols>
    <col min="1" max="1" width="5.28703703703704" customWidth="1"/>
    <col min="2" max="2" width="5.57407407407407" customWidth="1"/>
    <col min="3" max="3" width="5.85185185185185" customWidth="1"/>
    <col min="4" max="4" width="10.1388888888889" customWidth="1"/>
    <col min="5" max="5" width="18.1388888888889" customWidth="1"/>
    <col min="6" max="6" width="10.712962962963" customWidth="1"/>
    <col min="7" max="33" width="7.13888888888889" customWidth="1"/>
    <col min="34" max="35" width="9.71296296296296" customWidth="1"/>
  </cols>
  <sheetData>
    <row r="1" ht="14.25" customHeight="1" spans="1:33">
      <c r="A1" s="25"/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3" t="s">
        <v>293</v>
      </c>
      <c r="AG1" s="23"/>
    </row>
    <row r="2" ht="44.25" customHeight="1" spans="1:33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ht="24" customHeight="1" spans="1:33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4" t="s">
        <v>30</v>
      </c>
      <c r="AG3" s="24"/>
    </row>
    <row r="4" ht="24.75" customHeight="1" spans="1:33">
      <c r="A4" s="19" t="s">
        <v>155</v>
      </c>
      <c r="B4" s="19"/>
      <c r="C4" s="19"/>
      <c r="D4" s="19" t="s">
        <v>188</v>
      </c>
      <c r="E4" s="19" t="s">
        <v>189</v>
      </c>
      <c r="F4" s="19" t="s">
        <v>294</v>
      </c>
      <c r="G4" s="19" t="s">
        <v>295</v>
      </c>
      <c r="H4" s="19" t="s">
        <v>296</v>
      </c>
      <c r="I4" s="19" t="s">
        <v>297</v>
      </c>
      <c r="J4" s="19" t="s">
        <v>298</v>
      </c>
      <c r="K4" s="19" t="s">
        <v>299</v>
      </c>
      <c r="L4" s="19" t="s">
        <v>300</v>
      </c>
      <c r="M4" s="19" t="s">
        <v>301</v>
      </c>
      <c r="N4" s="19" t="s">
        <v>302</v>
      </c>
      <c r="O4" s="19" t="s">
        <v>303</v>
      </c>
      <c r="P4" s="19" t="s">
        <v>304</v>
      </c>
      <c r="Q4" s="19" t="s">
        <v>288</v>
      </c>
      <c r="R4" s="19" t="s">
        <v>290</v>
      </c>
      <c r="S4" s="19" t="s">
        <v>305</v>
      </c>
      <c r="T4" s="19" t="s">
        <v>283</v>
      </c>
      <c r="U4" s="19" t="s">
        <v>284</v>
      </c>
      <c r="V4" s="19" t="s">
        <v>287</v>
      </c>
      <c r="W4" s="19" t="s">
        <v>306</v>
      </c>
      <c r="X4" s="19" t="s">
        <v>307</v>
      </c>
      <c r="Y4" s="19" t="s">
        <v>308</v>
      </c>
      <c r="Z4" s="19" t="s">
        <v>309</v>
      </c>
      <c r="AA4" s="19" t="s">
        <v>286</v>
      </c>
      <c r="AB4" s="19" t="s">
        <v>310</v>
      </c>
      <c r="AC4" s="19" t="s">
        <v>311</v>
      </c>
      <c r="AD4" s="19" t="s">
        <v>289</v>
      </c>
      <c r="AE4" s="19" t="s">
        <v>291</v>
      </c>
      <c r="AF4" s="19" t="s">
        <v>312</v>
      </c>
      <c r="AG4" s="19" t="s">
        <v>292</v>
      </c>
    </row>
    <row r="5" ht="41.25" customHeight="1" spans="1:33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3.25" customHeight="1" spans="1:33">
      <c r="A6" s="37"/>
      <c r="B6" s="38"/>
      <c r="C6" s="38"/>
      <c r="D6" s="38"/>
      <c r="E6" s="39" t="s">
        <v>134</v>
      </c>
      <c r="F6" s="40">
        <f>SUM(G6:AG6)</f>
        <v>127</v>
      </c>
      <c r="G6" s="40">
        <v>20</v>
      </c>
      <c r="H6" s="40"/>
      <c r="I6" s="40"/>
      <c r="J6" s="40"/>
      <c r="K6" s="40">
        <v>1</v>
      </c>
      <c r="L6" s="40">
        <v>2</v>
      </c>
      <c r="M6" s="40"/>
      <c r="N6" s="40"/>
      <c r="O6" s="40"/>
      <c r="P6" s="40">
        <v>20</v>
      </c>
      <c r="Q6" s="40"/>
      <c r="R6" s="40"/>
      <c r="S6" s="40"/>
      <c r="T6" s="40"/>
      <c r="U6" s="40"/>
      <c r="V6" s="40">
        <v>20</v>
      </c>
      <c r="W6" s="40"/>
      <c r="X6" s="40"/>
      <c r="Y6" s="40"/>
      <c r="Z6" s="40"/>
      <c r="AA6" s="40"/>
      <c r="AB6" s="40"/>
      <c r="AC6" s="40"/>
      <c r="AD6" s="40">
        <v>54</v>
      </c>
      <c r="AE6" s="40">
        <v>5</v>
      </c>
      <c r="AF6" s="40"/>
      <c r="AG6" s="40">
        <v>5</v>
      </c>
    </row>
    <row r="7" ht="23.25" customHeight="1" spans="1:33">
      <c r="A7" s="21"/>
      <c r="B7" s="21"/>
      <c r="C7" s="21"/>
      <c r="D7" s="6" t="s">
        <v>152</v>
      </c>
      <c r="E7" s="6" t="s">
        <v>153</v>
      </c>
      <c r="F7" s="40">
        <f>SUM(G7:AG7)</f>
        <v>127</v>
      </c>
      <c r="G7" s="40">
        <v>20</v>
      </c>
      <c r="H7" s="40"/>
      <c r="I7" s="40"/>
      <c r="J7" s="40"/>
      <c r="K7" s="40">
        <v>1</v>
      </c>
      <c r="L7" s="40">
        <v>2</v>
      </c>
      <c r="M7" s="40"/>
      <c r="N7" s="40"/>
      <c r="O7" s="40"/>
      <c r="P7" s="40">
        <v>20</v>
      </c>
      <c r="Q7" s="40"/>
      <c r="R7" s="40"/>
      <c r="S7" s="40"/>
      <c r="T7" s="40"/>
      <c r="U7" s="40"/>
      <c r="V7" s="40">
        <v>20</v>
      </c>
      <c r="W7" s="40"/>
      <c r="X7" s="40"/>
      <c r="Y7" s="40"/>
      <c r="Z7" s="40"/>
      <c r="AA7" s="40"/>
      <c r="AB7" s="40"/>
      <c r="AC7" s="40"/>
      <c r="AD7" s="40">
        <v>54</v>
      </c>
      <c r="AE7" s="40">
        <v>5</v>
      </c>
      <c r="AF7" s="40"/>
      <c r="AG7" s="40">
        <v>5</v>
      </c>
    </row>
    <row r="8" ht="23.25" customHeight="1" spans="1:33">
      <c r="A8" s="21"/>
      <c r="B8" s="21"/>
      <c r="C8" s="21"/>
      <c r="D8" s="6">
        <v>406006</v>
      </c>
      <c r="E8" s="6" t="s">
        <v>153</v>
      </c>
      <c r="F8" s="40">
        <f>SUM(G8:AG8)</f>
        <v>127</v>
      </c>
      <c r="G8" s="40">
        <v>20</v>
      </c>
      <c r="H8" s="40"/>
      <c r="I8" s="40"/>
      <c r="J8" s="40"/>
      <c r="K8" s="40">
        <v>1</v>
      </c>
      <c r="L8" s="40">
        <v>2</v>
      </c>
      <c r="M8" s="40"/>
      <c r="N8" s="40"/>
      <c r="O8" s="40"/>
      <c r="P8" s="40">
        <v>20</v>
      </c>
      <c r="Q8" s="40"/>
      <c r="R8" s="40"/>
      <c r="S8" s="40"/>
      <c r="T8" s="40"/>
      <c r="U8" s="40"/>
      <c r="V8" s="40">
        <v>20</v>
      </c>
      <c r="W8" s="40"/>
      <c r="X8" s="40"/>
      <c r="Y8" s="40"/>
      <c r="Z8" s="40"/>
      <c r="AA8" s="40"/>
      <c r="AB8" s="40"/>
      <c r="AC8" s="40"/>
      <c r="AD8" s="40">
        <v>54</v>
      </c>
      <c r="AE8" s="40">
        <v>5</v>
      </c>
      <c r="AF8" s="40"/>
      <c r="AG8" s="40">
        <v>5</v>
      </c>
    </row>
    <row r="9" ht="23.25" customHeight="1" spans="1:33">
      <c r="A9" s="21" t="s">
        <v>178</v>
      </c>
      <c r="B9" s="21" t="s">
        <v>175</v>
      </c>
      <c r="C9" s="21" t="s">
        <v>175</v>
      </c>
      <c r="D9" s="6">
        <v>406006</v>
      </c>
      <c r="E9" s="6" t="s">
        <v>180</v>
      </c>
      <c r="F9" s="40">
        <f>SUM(G9:AG9)</f>
        <v>127</v>
      </c>
      <c r="G9" s="40">
        <v>20</v>
      </c>
      <c r="H9" s="40"/>
      <c r="I9" s="40"/>
      <c r="J9" s="40"/>
      <c r="K9" s="40">
        <v>1</v>
      </c>
      <c r="L9" s="40">
        <v>2</v>
      </c>
      <c r="M9" s="40"/>
      <c r="N9" s="40"/>
      <c r="O9" s="40"/>
      <c r="P9" s="40">
        <v>20</v>
      </c>
      <c r="Q9" s="40"/>
      <c r="R9" s="40"/>
      <c r="S9" s="40"/>
      <c r="T9" s="40"/>
      <c r="U9" s="40"/>
      <c r="V9" s="40">
        <v>20</v>
      </c>
      <c r="W9" s="40"/>
      <c r="X9" s="40"/>
      <c r="Y9" s="40"/>
      <c r="Z9" s="40"/>
      <c r="AA9" s="40"/>
      <c r="AB9" s="40"/>
      <c r="AC9" s="40"/>
      <c r="AD9" s="40">
        <v>54</v>
      </c>
      <c r="AE9" s="40">
        <v>5</v>
      </c>
      <c r="AF9" s="40"/>
      <c r="AG9" s="40">
        <v>5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H14" sqref="H14"/>
    </sheetView>
  </sheetViews>
  <sheetFormatPr defaultColWidth="10" defaultRowHeight="13.5" customHeight="1" outlineLevelRow="7" outlineLevelCol="7"/>
  <cols>
    <col min="1" max="1" width="12.8518518518519" customWidth="1"/>
    <col min="2" max="2" width="29.712962962963" customWidth="1"/>
    <col min="3" max="3" width="20.712962962963" customWidth="1"/>
    <col min="4" max="4" width="16.1388888888889" customWidth="1"/>
    <col min="5" max="5" width="10.4259259259259" customWidth="1"/>
    <col min="6" max="6" width="14.1388888888889" customWidth="1"/>
    <col min="7" max="8" width="13.712962962963" customWidth="1"/>
    <col min="9" max="9" width="9.71296296296296" customWidth="1"/>
  </cols>
  <sheetData>
    <row r="1" ht="16.5" customHeight="1" spans="1:8">
      <c r="A1" s="25"/>
      <c r="B1" s="1"/>
      <c r="C1" s="1"/>
      <c r="D1" s="1"/>
      <c r="E1" s="1"/>
      <c r="F1" s="1"/>
      <c r="G1" s="23" t="s">
        <v>313</v>
      </c>
      <c r="H1" s="23"/>
    </row>
    <row r="2" ht="33.75" customHeight="1" spans="1:8">
      <c r="A2" s="26" t="s">
        <v>19</v>
      </c>
      <c r="B2" s="26"/>
      <c r="C2" s="26"/>
      <c r="D2" s="26"/>
      <c r="E2" s="26"/>
      <c r="F2" s="26"/>
      <c r="G2" s="26"/>
      <c r="H2" s="26"/>
    </row>
    <row r="3" ht="24" customHeight="1" spans="1:8">
      <c r="A3" s="18" t="s">
        <v>29</v>
      </c>
      <c r="B3" s="18"/>
      <c r="C3" s="18"/>
      <c r="D3" s="18"/>
      <c r="E3" s="18"/>
      <c r="F3" s="18"/>
      <c r="G3" s="18"/>
      <c r="H3" s="24" t="s">
        <v>30</v>
      </c>
    </row>
    <row r="4" ht="23.25" customHeight="1" spans="1:8">
      <c r="A4" s="19" t="s">
        <v>314</v>
      </c>
      <c r="B4" s="19" t="s">
        <v>315</v>
      </c>
      <c r="C4" s="19" t="s">
        <v>316</v>
      </c>
      <c r="D4" s="19" t="s">
        <v>317</v>
      </c>
      <c r="E4" s="19" t="s">
        <v>318</v>
      </c>
      <c r="F4" s="19"/>
      <c r="G4" s="19"/>
      <c r="H4" s="19" t="s">
        <v>319</v>
      </c>
    </row>
    <row r="5" ht="33.75" customHeight="1" spans="1:8">
      <c r="A5" s="19"/>
      <c r="B5" s="19"/>
      <c r="C5" s="19"/>
      <c r="D5" s="19"/>
      <c r="E5" s="19" t="s">
        <v>136</v>
      </c>
      <c r="F5" s="19" t="s">
        <v>320</v>
      </c>
      <c r="G5" s="19" t="s">
        <v>321</v>
      </c>
      <c r="H5" s="19"/>
    </row>
    <row r="6" ht="23.25" customHeight="1" spans="1:8">
      <c r="A6" s="21"/>
      <c r="B6" s="32" t="s">
        <v>134</v>
      </c>
      <c r="C6" s="20">
        <f>E6+H6</f>
        <v>74</v>
      </c>
      <c r="D6" s="20"/>
      <c r="E6" s="20">
        <f>SUM(F6:G6)</f>
        <v>54</v>
      </c>
      <c r="F6" s="20"/>
      <c r="G6" s="20">
        <v>54</v>
      </c>
      <c r="H6" s="20">
        <v>20</v>
      </c>
    </row>
    <row r="7" ht="23.25" customHeight="1" spans="1:8">
      <c r="A7" s="6" t="s">
        <v>152</v>
      </c>
      <c r="B7" s="6" t="s">
        <v>153</v>
      </c>
      <c r="C7" s="20">
        <f>E7+H7</f>
        <v>74</v>
      </c>
      <c r="D7" s="20"/>
      <c r="E7" s="20">
        <f>SUM(F7:G7)</f>
        <v>54</v>
      </c>
      <c r="F7" s="20"/>
      <c r="G7" s="20">
        <v>54</v>
      </c>
      <c r="H7" s="20">
        <v>20</v>
      </c>
    </row>
    <row r="8" ht="23.25" customHeight="1" spans="1:8">
      <c r="A8" s="6">
        <v>406006</v>
      </c>
      <c r="B8" s="6" t="s">
        <v>153</v>
      </c>
      <c r="C8" s="20">
        <f>E8+H8</f>
        <v>74</v>
      </c>
      <c r="D8" s="20"/>
      <c r="E8" s="20">
        <f>SUM(F8:G8)</f>
        <v>54</v>
      </c>
      <c r="F8" s="20"/>
      <c r="G8" s="20">
        <v>54</v>
      </c>
      <c r="H8" s="20">
        <v>20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G7" sqref="G7"/>
    </sheetView>
  </sheetViews>
  <sheetFormatPr defaultColWidth="10" defaultRowHeight="13.5" customHeight="1" outlineLevelCol="7"/>
  <cols>
    <col min="1" max="1" width="11.4259259259259" customWidth="1"/>
    <col min="2" max="2" width="24.8518518518519" customWidth="1"/>
    <col min="3" max="3" width="16.1388888888889" customWidth="1"/>
    <col min="4" max="4" width="12.8518518518519" customWidth="1"/>
    <col min="5" max="5" width="12.712962962963" customWidth="1"/>
    <col min="6" max="6" width="13.8518518518519" customWidth="1"/>
    <col min="7" max="7" width="14.1388888888889" customWidth="1"/>
    <col min="8" max="8" width="16.287037037037" customWidth="1"/>
    <col min="9" max="9" width="9.71296296296296" customWidth="1"/>
  </cols>
  <sheetData>
    <row r="1" ht="16.5" customHeight="1" spans="1:8">
      <c r="A1" s="25"/>
      <c r="B1" s="1"/>
      <c r="C1" s="1"/>
      <c r="D1" s="1"/>
      <c r="E1" s="1"/>
      <c r="F1" s="1"/>
      <c r="G1" s="23" t="s">
        <v>322</v>
      </c>
      <c r="H1" s="23"/>
    </row>
    <row r="2" ht="39" customHeight="1" spans="1:8">
      <c r="A2" s="26" t="s">
        <v>20</v>
      </c>
      <c r="B2" s="26"/>
      <c r="C2" s="26"/>
      <c r="D2" s="26"/>
      <c r="E2" s="26"/>
      <c r="F2" s="26"/>
      <c r="G2" s="26"/>
      <c r="H2" s="26"/>
    </row>
    <row r="3" ht="24" customHeight="1" spans="1:8">
      <c r="A3" s="18" t="s">
        <v>29</v>
      </c>
      <c r="B3" s="18"/>
      <c r="C3" s="18"/>
      <c r="D3" s="18"/>
      <c r="E3" s="18"/>
      <c r="F3" s="18"/>
      <c r="G3" s="18"/>
      <c r="H3" s="24" t="s">
        <v>30</v>
      </c>
    </row>
    <row r="4" ht="23.25" customHeight="1" spans="1:8">
      <c r="A4" s="19" t="s">
        <v>156</v>
      </c>
      <c r="B4" s="19" t="s">
        <v>157</v>
      </c>
      <c r="C4" s="19" t="s">
        <v>134</v>
      </c>
      <c r="D4" s="19" t="s">
        <v>323</v>
      </c>
      <c r="E4" s="19"/>
      <c r="F4" s="19"/>
      <c r="G4" s="19"/>
      <c r="H4" s="19" t="s">
        <v>159</v>
      </c>
    </row>
    <row r="5" ht="20.2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34.5" customHeight="1" spans="1:8">
      <c r="A6" s="19"/>
      <c r="B6" s="19"/>
      <c r="C6" s="19"/>
      <c r="D6" s="19"/>
      <c r="E6" s="19" t="s">
        <v>207</v>
      </c>
      <c r="F6" s="19" t="s">
        <v>199</v>
      </c>
      <c r="G6" s="19"/>
      <c r="H6" s="19"/>
    </row>
    <row r="7" ht="23.25" customHeight="1" spans="1:8">
      <c r="A7" s="21"/>
      <c r="B7" s="19" t="s">
        <v>134</v>
      </c>
      <c r="C7" s="20">
        <v>0</v>
      </c>
      <c r="D7" s="20"/>
      <c r="E7" s="20"/>
      <c r="F7" s="20"/>
      <c r="G7" s="20"/>
      <c r="H7" s="20"/>
    </row>
    <row r="8" ht="23.25" customHeight="1" spans="1:8">
      <c r="A8" s="6"/>
      <c r="B8" s="6"/>
      <c r="C8" s="20"/>
      <c r="D8" s="20"/>
      <c r="E8" s="20"/>
      <c r="F8" s="20"/>
      <c r="G8" s="20"/>
      <c r="H8" s="20"/>
    </row>
    <row r="9" ht="23.25" customHeight="1" spans="1:8">
      <c r="A9" s="28"/>
      <c r="B9" s="28"/>
      <c r="C9" s="20"/>
      <c r="D9" s="20"/>
      <c r="E9" s="20"/>
      <c r="F9" s="20"/>
      <c r="G9" s="20"/>
      <c r="H9" s="20"/>
    </row>
    <row r="10" ht="23.25" customHeight="1" spans="1:8">
      <c r="A10" s="28"/>
      <c r="B10" s="28"/>
      <c r="C10" s="20"/>
      <c r="D10" s="20"/>
      <c r="E10" s="20"/>
      <c r="F10" s="20"/>
      <c r="G10" s="20"/>
      <c r="H10" s="20"/>
    </row>
    <row r="11" ht="23.25" customHeight="1" spans="1:8">
      <c r="A11" s="28"/>
      <c r="B11" s="28"/>
      <c r="C11" s="20"/>
      <c r="D11" s="20"/>
      <c r="E11" s="20"/>
      <c r="F11" s="20"/>
      <c r="G11" s="20"/>
      <c r="H11" s="20"/>
    </row>
    <row r="12" ht="23.25" customHeight="1" spans="1:8">
      <c r="A12" s="29"/>
      <c r="B12" s="29"/>
      <c r="C12" s="30"/>
      <c r="D12" s="30"/>
      <c r="E12" s="31"/>
      <c r="F12" s="31"/>
      <c r="G12" s="31"/>
      <c r="H12" s="3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J10" sqref="J10"/>
    </sheetView>
  </sheetViews>
  <sheetFormatPr defaultColWidth="10" defaultRowHeight="13.5" customHeight="1"/>
  <cols>
    <col min="1" max="1" width="4.42592592592593" customWidth="1"/>
    <col min="2" max="2" width="4.71296296296296" customWidth="1"/>
    <col min="3" max="3" width="5" customWidth="1"/>
    <col min="4" max="4" width="6.57407407407407" customWidth="1"/>
    <col min="5" max="5" width="16.4259259259259" customWidth="1"/>
    <col min="6" max="6" width="11.712962962963" customWidth="1"/>
    <col min="7" max="20" width="7.13888888888889" customWidth="1"/>
    <col min="21" max="22" width="9.71296296296296" customWidth="1"/>
  </cols>
  <sheetData>
    <row r="1" ht="16.5" customHeight="1" spans="1:20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3" t="s">
        <v>324</v>
      </c>
      <c r="T1" s="23"/>
    </row>
    <row r="2" ht="47.25" customHeight="1" spans="1:20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"/>
      <c r="S2" s="1"/>
      <c r="T2" s="1"/>
    </row>
    <row r="3" ht="24" customHeight="1" spans="1:20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30</v>
      </c>
      <c r="T3" s="24"/>
    </row>
    <row r="4" ht="27.75" customHeight="1" spans="1:20">
      <c r="A4" s="19" t="s">
        <v>155</v>
      </c>
      <c r="B4" s="19"/>
      <c r="C4" s="19"/>
      <c r="D4" s="19" t="s">
        <v>188</v>
      </c>
      <c r="E4" s="19" t="s">
        <v>189</v>
      </c>
      <c r="F4" s="19" t="s">
        <v>190</v>
      </c>
      <c r="G4" s="19" t="s">
        <v>191</v>
      </c>
      <c r="H4" s="19" t="s">
        <v>192</v>
      </c>
      <c r="I4" s="19" t="s">
        <v>193</v>
      </c>
      <c r="J4" s="19" t="s">
        <v>194</v>
      </c>
      <c r="K4" s="19" t="s">
        <v>195</v>
      </c>
      <c r="L4" s="19" t="s">
        <v>196</v>
      </c>
      <c r="M4" s="19" t="s">
        <v>197</v>
      </c>
      <c r="N4" s="19" t="s">
        <v>198</v>
      </c>
      <c r="O4" s="19" t="s">
        <v>199</v>
      </c>
      <c r="P4" s="19" t="s">
        <v>200</v>
      </c>
      <c r="Q4" s="19" t="s">
        <v>201</v>
      </c>
      <c r="R4" s="19" t="s">
        <v>202</v>
      </c>
      <c r="S4" s="19" t="s">
        <v>203</v>
      </c>
      <c r="T4" s="19" t="s">
        <v>204</v>
      </c>
    </row>
    <row r="5" ht="33.75" customHeight="1" spans="1:20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3.25" customHeight="1" spans="1:20">
      <c r="A6" s="21"/>
      <c r="B6" s="21"/>
      <c r="C6" s="21"/>
      <c r="D6" s="21"/>
      <c r="E6" s="32" t="s">
        <v>134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23.25" customHeight="1" spans="1:20">
      <c r="A7" s="21"/>
      <c r="B7" s="21"/>
      <c r="C7" s="21"/>
      <c r="D7" s="6"/>
      <c r="E7" s="6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23.25" customHeight="1" spans="1:20">
      <c r="A8" s="33"/>
      <c r="B8" s="33"/>
      <c r="C8" s="33"/>
      <c r="D8" s="28"/>
      <c r="E8" s="2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23.25" customHeight="1" spans="1:20">
      <c r="A9" s="34"/>
      <c r="B9" s="34"/>
      <c r="C9" s="34"/>
      <c r="D9" s="29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M13" sqref="M13"/>
    </sheetView>
  </sheetViews>
  <sheetFormatPr defaultColWidth="10" defaultRowHeight="13.5" customHeight="1"/>
  <cols>
    <col min="1" max="1" width="3.71296296296296" customWidth="1"/>
    <col min="2" max="3" width="3.85185185185185" customWidth="1"/>
    <col min="4" max="4" width="6.71296296296296" customWidth="1"/>
    <col min="5" max="5" width="15.8518518518519" customWidth="1"/>
    <col min="6" max="6" width="9.28703703703704" customWidth="1"/>
    <col min="7" max="20" width="7.13888888888889" customWidth="1"/>
    <col min="21" max="22" width="9.71296296296296" customWidth="1"/>
  </cols>
  <sheetData>
    <row r="1" ht="16.5" customHeight="1" spans="1:20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3" t="s">
        <v>325</v>
      </c>
      <c r="T1" s="23"/>
    </row>
    <row r="2" ht="47.25" customHeight="1" spans="1:20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ht="21.75" customHeight="1" spans="1:20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30</v>
      </c>
      <c r="T3" s="24"/>
    </row>
    <row r="4" ht="29.25" customHeight="1" spans="1:20">
      <c r="A4" s="19" t="s">
        <v>155</v>
      </c>
      <c r="B4" s="19"/>
      <c r="C4" s="19"/>
      <c r="D4" s="19" t="s">
        <v>188</v>
      </c>
      <c r="E4" s="19" t="s">
        <v>189</v>
      </c>
      <c r="F4" s="19" t="s">
        <v>206</v>
      </c>
      <c r="G4" s="19" t="s">
        <v>158</v>
      </c>
      <c r="H4" s="19"/>
      <c r="I4" s="19"/>
      <c r="J4" s="19"/>
      <c r="K4" s="19" t="s">
        <v>159</v>
      </c>
      <c r="L4" s="19"/>
      <c r="M4" s="19"/>
      <c r="N4" s="19"/>
      <c r="O4" s="19"/>
      <c r="P4" s="19"/>
      <c r="Q4" s="19"/>
      <c r="R4" s="19"/>
      <c r="S4" s="19"/>
      <c r="T4" s="19"/>
    </row>
    <row r="5" ht="66.75" customHeight="1" spans="1:20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 t="s">
        <v>134</v>
      </c>
      <c r="H5" s="19" t="s">
        <v>207</v>
      </c>
      <c r="I5" s="19" t="s">
        <v>208</v>
      </c>
      <c r="J5" s="19" t="s">
        <v>199</v>
      </c>
      <c r="K5" s="19" t="s">
        <v>134</v>
      </c>
      <c r="L5" s="19" t="s">
        <v>210</v>
      </c>
      <c r="M5" s="19" t="s">
        <v>211</v>
      </c>
      <c r="N5" s="19" t="s">
        <v>201</v>
      </c>
      <c r="O5" s="19" t="s">
        <v>212</v>
      </c>
      <c r="P5" s="19" t="s">
        <v>213</v>
      </c>
      <c r="Q5" s="19" t="s">
        <v>214</v>
      </c>
      <c r="R5" s="19" t="s">
        <v>197</v>
      </c>
      <c r="S5" s="19" t="s">
        <v>200</v>
      </c>
      <c r="T5" s="19" t="s">
        <v>204</v>
      </c>
    </row>
    <row r="6" ht="23.25" customHeight="1" spans="1:20">
      <c r="A6" s="21"/>
      <c r="B6" s="21"/>
      <c r="C6" s="21"/>
      <c r="D6" s="21"/>
      <c r="E6" s="32" t="s">
        <v>134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23.25" customHeight="1" spans="1:20">
      <c r="A7" s="21"/>
      <c r="B7" s="21"/>
      <c r="C7" s="21"/>
      <c r="D7" s="6"/>
      <c r="E7" s="6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23.25" customHeight="1" spans="1:20">
      <c r="A8" s="33"/>
      <c r="B8" s="33"/>
      <c r="C8" s="33"/>
      <c r="D8" s="28"/>
      <c r="E8" s="2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23.25" customHeight="1" spans="1:20">
      <c r="A9" s="34"/>
      <c r="B9" s="34"/>
      <c r="C9" s="34"/>
      <c r="D9" s="29"/>
      <c r="E9" s="35"/>
      <c r="F9" s="31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5"/>
  <sheetViews>
    <sheetView workbookViewId="0">
      <selection activeCell="A1" sqref="A1:C25"/>
    </sheetView>
  </sheetViews>
  <sheetFormatPr defaultColWidth="10" defaultRowHeight="13.5" customHeight="1" outlineLevelCol="2"/>
  <cols>
    <col min="1" max="1" width="6.42592592592593" customWidth="1"/>
    <col min="2" max="2" width="9.85185185185185" customWidth="1"/>
    <col min="3" max="3" width="52.4259259259259" customWidth="1"/>
    <col min="4" max="4" width="9.71296296296296" customWidth="1"/>
  </cols>
  <sheetData>
    <row r="1" ht="33" customHeight="1" spans="1:3">
      <c r="A1" s="16"/>
      <c r="B1" s="17" t="s">
        <v>4</v>
      </c>
      <c r="C1" s="17"/>
    </row>
    <row r="2" ht="24.75" customHeight="1" spans="1:3">
      <c r="A2" s="50"/>
      <c r="B2" s="17"/>
      <c r="C2" s="17"/>
    </row>
    <row r="3" ht="31.5" customHeight="1" spans="1:3">
      <c r="A3" s="50"/>
      <c r="B3" s="51" t="s">
        <v>5</v>
      </c>
      <c r="C3" s="51"/>
    </row>
    <row r="4" ht="33" customHeight="1" spans="1:3">
      <c r="A4" s="50"/>
      <c r="B4" s="52">
        <v>1</v>
      </c>
      <c r="C4" s="53" t="s">
        <v>6</v>
      </c>
    </row>
    <row r="5" ht="33" customHeight="1" spans="1:3">
      <c r="A5" s="50"/>
      <c r="B5" s="52">
        <v>2</v>
      </c>
      <c r="C5" s="54" t="s">
        <v>7</v>
      </c>
    </row>
    <row r="6" ht="33" customHeight="1" spans="1:3">
      <c r="A6" s="50"/>
      <c r="B6" s="52">
        <v>3</v>
      </c>
      <c r="C6" s="53" t="s">
        <v>8</v>
      </c>
    </row>
    <row r="7" ht="33" customHeight="1" spans="1:3">
      <c r="A7" s="50"/>
      <c r="B7" s="52">
        <v>4</v>
      </c>
      <c r="C7" s="53" t="s">
        <v>9</v>
      </c>
    </row>
    <row r="8" ht="33" customHeight="1" spans="1:3">
      <c r="A8" s="50"/>
      <c r="B8" s="52">
        <v>5</v>
      </c>
      <c r="C8" s="53" t="s">
        <v>10</v>
      </c>
    </row>
    <row r="9" ht="33" customHeight="1" spans="1:3">
      <c r="A9" s="50"/>
      <c r="B9" s="52">
        <v>6</v>
      </c>
      <c r="C9" s="53" t="s">
        <v>11</v>
      </c>
    </row>
    <row r="10" ht="33" customHeight="1" spans="1:3">
      <c r="A10" s="50"/>
      <c r="B10" s="52">
        <v>7</v>
      </c>
      <c r="C10" s="53" t="s">
        <v>12</v>
      </c>
    </row>
    <row r="11" ht="33" customHeight="1" spans="1:3">
      <c r="A11" s="50"/>
      <c r="B11" s="52">
        <v>8</v>
      </c>
      <c r="C11" s="53" t="s">
        <v>13</v>
      </c>
    </row>
    <row r="12" ht="33" customHeight="1" spans="1:3">
      <c r="A12" s="50"/>
      <c r="B12" s="52">
        <v>9</v>
      </c>
      <c r="C12" s="53" t="s">
        <v>14</v>
      </c>
    </row>
    <row r="13" ht="33" customHeight="1" spans="1:3">
      <c r="A13" s="50"/>
      <c r="B13" s="52">
        <v>10</v>
      </c>
      <c r="C13" s="53" t="s">
        <v>15</v>
      </c>
    </row>
    <row r="14" ht="33" customHeight="1" spans="1:3">
      <c r="A14" s="50"/>
      <c r="B14" s="52">
        <v>11</v>
      </c>
      <c r="C14" s="53" t="s">
        <v>16</v>
      </c>
    </row>
    <row r="15" ht="33" customHeight="1" spans="1:3">
      <c r="A15" s="50"/>
      <c r="B15" s="52">
        <v>12</v>
      </c>
      <c r="C15" s="53" t="s">
        <v>17</v>
      </c>
    </row>
    <row r="16" ht="33" customHeight="1" spans="1:3">
      <c r="A16" s="50"/>
      <c r="B16" s="52">
        <v>13</v>
      </c>
      <c r="C16" s="53" t="s">
        <v>18</v>
      </c>
    </row>
    <row r="17" ht="33" customHeight="1" spans="1:3">
      <c r="A17" s="50"/>
      <c r="B17" s="52">
        <v>14</v>
      </c>
      <c r="C17" s="53" t="s">
        <v>19</v>
      </c>
    </row>
    <row r="18" ht="33" customHeight="1" spans="1:3">
      <c r="A18" s="50"/>
      <c r="B18" s="52">
        <v>15</v>
      </c>
      <c r="C18" s="53" t="s">
        <v>20</v>
      </c>
    </row>
    <row r="19" ht="33" customHeight="1" spans="1:3">
      <c r="A19" s="50"/>
      <c r="B19" s="52">
        <v>16</v>
      </c>
      <c r="C19" s="53" t="s">
        <v>21</v>
      </c>
    </row>
    <row r="20" ht="33" customHeight="1" spans="1:3">
      <c r="A20" s="50"/>
      <c r="B20" s="52">
        <v>17</v>
      </c>
      <c r="C20" s="53" t="s">
        <v>22</v>
      </c>
    </row>
    <row r="21" ht="33" customHeight="1" spans="1:3">
      <c r="A21" s="50"/>
      <c r="B21" s="52">
        <v>18</v>
      </c>
      <c r="C21" s="53" t="s">
        <v>23</v>
      </c>
    </row>
    <row r="22" ht="33" customHeight="1" spans="1:3">
      <c r="A22" s="50"/>
      <c r="B22" s="52">
        <v>19</v>
      </c>
      <c r="C22" s="53" t="s">
        <v>24</v>
      </c>
    </row>
    <row r="23" ht="33" customHeight="1" spans="1:3">
      <c r="A23" s="50"/>
      <c r="B23" s="52">
        <v>20</v>
      </c>
      <c r="C23" s="53" t="s">
        <v>25</v>
      </c>
    </row>
    <row r="24" ht="33" customHeight="1" spans="1:3">
      <c r="A24" s="50"/>
      <c r="B24" s="52">
        <v>21</v>
      </c>
      <c r="C24" s="53" t="s">
        <v>26</v>
      </c>
    </row>
    <row r="25" ht="33" customHeight="1" spans="1:3">
      <c r="A25" s="50"/>
      <c r="B25" s="52">
        <v>22</v>
      </c>
      <c r="C25" s="53" t="s">
        <v>27</v>
      </c>
    </row>
  </sheetData>
  <mergeCells count="2">
    <mergeCell ref="B3:C3"/>
    <mergeCell ref="B1:C2"/>
  </mergeCells>
  <printOptions horizontalCentered="1"/>
  <pageMargins left="0.08" right="0.08" top="0.08" bottom="0.08" header="0" footer="0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D8" sqref="D8"/>
    </sheetView>
  </sheetViews>
  <sheetFormatPr defaultColWidth="10" defaultRowHeight="13.5" customHeight="1" outlineLevelCol="7"/>
  <cols>
    <col min="1" max="1" width="11.1388888888889" customWidth="1"/>
    <col min="2" max="2" width="25.4259259259259" customWidth="1"/>
    <col min="3" max="3" width="15.4259259259259" customWidth="1"/>
    <col min="4" max="4" width="12.712962962963" customWidth="1"/>
    <col min="5" max="5" width="16.4259259259259" customWidth="1"/>
    <col min="6" max="6" width="14.1388888888889" customWidth="1"/>
    <col min="7" max="7" width="15.4259259259259" customWidth="1"/>
    <col min="8" max="8" width="17.5740740740741" customWidth="1"/>
    <col min="9" max="9" width="9.71296296296296" customWidth="1"/>
  </cols>
  <sheetData>
    <row r="1" ht="16.5" customHeight="1" spans="1:8">
      <c r="A1" s="25"/>
      <c r="B1" s="1"/>
      <c r="C1" s="1"/>
      <c r="D1" s="1"/>
      <c r="E1" s="1"/>
      <c r="F1" s="1"/>
      <c r="G1" s="1"/>
      <c r="H1" s="23" t="s">
        <v>326</v>
      </c>
    </row>
    <row r="2" ht="39" customHeight="1" spans="1:8">
      <c r="A2" s="26" t="s">
        <v>327</v>
      </c>
      <c r="B2" s="26"/>
      <c r="C2" s="26"/>
      <c r="D2" s="26"/>
      <c r="E2" s="26"/>
      <c r="F2" s="26"/>
      <c r="G2" s="26"/>
      <c r="H2" s="26"/>
    </row>
    <row r="3" ht="24" customHeight="1" spans="1:8">
      <c r="A3" s="18" t="s">
        <v>29</v>
      </c>
      <c r="B3" s="18"/>
      <c r="C3" s="18"/>
      <c r="D3" s="18"/>
      <c r="E3" s="18"/>
      <c r="F3" s="18"/>
      <c r="G3" s="18"/>
      <c r="H3" s="24" t="s">
        <v>30</v>
      </c>
    </row>
    <row r="4" ht="20.25" customHeight="1" spans="1:8">
      <c r="A4" s="19" t="s">
        <v>156</v>
      </c>
      <c r="B4" s="19" t="s">
        <v>157</v>
      </c>
      <c r="C4" s="19" t="s">
        <v>134</v>
      </c>
      <c r="D4" s="19" t="s">
        <v>328</v>
      </c>
      <c r="E4" s="19"/>
      <c r="F4" s="19"/>
      <c r="G4" s="19"/>
      <c r="H4" s="19" t="s">
        <v>159</v>
      </c>
    </row>
    <row r="5" ht="23.2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30.75" customHeight="1" spans="1:8">
      <c r="A6" s="19"/>
      <c r="B6" s="19"/>
      <c r="C6" s="19"/>
      <c r="D6" s="19"/>
      <c r="E6" s="19" t="s">
        <v>207</v>
      </c>
      <c r="F6" s="19" t="s">
        <v>199</v>
      </c>
      <c r="G6" s="19"/>
      <c r="H6" s="19"/>
    </row>
    <row r="7" ht="23.25" customHeight="1" spans="1:8">
      <c r="A7" s="21"/>
      <c r="B7" s="19" t="s">
        <v>134</v>
      </c>
      <c r="C7" s="20">
        <v>0</v>
      </c>
      <c r="D7" s="20"/>
      <c r="E7" s="20"/>
      <c r="F7" s="20"/>
      <c r="G7" s="20"/>
      <c r="H7" s="20"/>
    </row>
    <row r="8" ht="23.25" customHeight="1" spans="1:8">
      <c r="A8" s="6"/>
      <c r="B8" s="6"/>
      <c r="C8" s="20"/>
      <c r="D8" s="20"/>
      <c r="E8" s="20"/>
      <c r="F8" s="20"/>
      <c r="G8" s="20"/>
      <c r="H8" s="20"/>
    </row>
    <row r="9" ht="23.25" customHeight="1" spans="1:8">
      <c r="A9" s="28"/>
      <c r="B9" s="28"/>
      <c r="C9" s="20"/>
      <c r="D9" s="20"/>
      <c r="E9" s="20"/>
      <c r="F9" s="20"/>
      <c r="G9" s="20"/>
      <c r="H9" s="20"/>
    </row>
    <row r="10" ht="23.25" customHeight="1" spans="1:8">
      <c r="A10" s="28"/>
      <c r="B10" s="28"/>
      <c r="C10" s="20"/>
      <c r="D10" s="20"/>
      <c r="E10" s="20"/>
      <c r="F10" s="20"/>
      <c r="G10" s="20"/>
      <c r="H10" s="20"/>
    </row>
    <row r="11" ht="23.25" customHeight="1" spans="1:8">
      <c r="A11" s="28"/>
      <c r="B11" s="28"/>
      <c r="C11" s="20"/>
      <c r="D11" s="20"/>
      <c r="E11" s="20"/>
      <c r="F11" s="20"/>
      <c r="G11" s="20"/>
      <c r="H11" s="20"/>
    </row>
    <row r="12" ht="23.25" customHeight="1" spans="1:8">
      <c r="A12" s="29"/>
      <c r="B12" s="29"/>
      <c r="C12" s="30"/>
      <c r="D12" s="30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E10" sqref="E10"/>
    </sheetView>
  </sheetViews>
  <sheetFormatPr defaultColWidth="10" defaultRowHeight="13.5" customHeight="1" outlineLevelCol="7"/>
  <cols>
    <col min="1" max="1" width="10.712962962963" customWidth="1"/>
    <col min="2" max="2" width="22.712962962963" customWidth="1"/>
    <col min="3" max="3" width="19.287037037037" customWidth="1"/>
    <col min="4" max="4" width="16.712962962963" customWidth="1"/>
    <col min="5" max="5" width="16.4259259259259" customWidth="1"/>
    <col min="6" max="6" width="18" customWidth="1"/>
    <col min="7" max="8" width="17.5740740740741" customWidth="1"/>
    <col min="9" max="9" width="9.71296296296296" customWidth="1"/>
  </cols>
  <sheetData>
    <row r="1" ht="16.5" customHeight="1" spans="1:8">
      <c r="A1" s="25"/>
      <c r="B1" s="1"/>
      <c r="C1" s="1"/>
      <c r="D1" s="1"/>
      <c r="E1" s="1"/>
      <c r="F1" s="1"/>
      <c r="G1" s="1"/>
      <c r="H1" s="23" t="s">
        <v>329</v>
      </c>
    </row>
    <row r="2" ht="39" customHeight="1" spans="1:8">
      <c r="A2" s="26" t="s">
        <v>24</v>
      </c>
      <c r="B2" s="26"/>
      <c r="C2" s="26"/>
      <c r="D2" s="26"/>
      <c r="E2" s="26"/>
      <c r="F2" s="26"/>
      <c r="G2" s="26"/>
      <c r="H2" s="26"/>
    </row>
    <row r="3" ht="24" customHeight="1" spans="1:8">
      <c r="A3" s="18" t="s">
        <v>29</v>
      </c>
      <c r="B3" s="18"/>
      <c r="C3" s="18"/>
      <c r="D3" s="18"/>
      <c r="E3" s="18"/>
      <c r="F3" s="18"/>
      <c r="G3" s="18"/>
      <c r="H3" s="24" t="s">
        <v>30</v>
      </c>
    </row>
    <row r="4" ht="21" customHeight="1" spans="1:8">
      <c r="A4" s="19" t="s">
        <v>156</v>
      </c>
      <c r="B4" s="19" t="s">
        <v>157</v>
      </c>
      <c r="C4" s="19" t="s">
        <v>134</v>
      </c>
      <c r="D4" s="19" t="s">
        <v>330</v>
      </c>
      <c r="E4" s="19"/>
      <c r="F4" s="19"/>
      <c r="G4" s="19"/>
      <c r="H4" s="19" t="s">
        <v>159</v>
      </c>
    </row>
    <row r="5" ht="18.75" customHeight="1" spans="1:8">
      <c r="A5" s="19"/>
      <c r="B5" s="19"/>
      <c r="C5" s="19"/>
      <c r="D5" s="19" t="s">
        <v>136</v>
      </c>
      <c r="E5" s="19" t="s">
        <v>228</v>
      </c>
      <c r="F5" s="19"/>
      <c r="G5" s="19" t="s">
        <v>229</v>
      </c>
      <c r="H5" s="19"/>
    </row>
    <row r="6" ht="29.25" customHeight="1" spans="1:8">
      <c r="A6" s="19"/>
      <c r="B6" s="19"/>
      <c r="C6" s="19"/>
      <c r="D6" s="19"/>
      <c r="E6" s="19" t="s">
        <v>207</v>
      </c>
      <c r="F6" s="19" t="s">
        <v>199</v>
      </c>
      <c r="G6" s="19"/>
      <c r="H6" s="19"/>
    </row>
    <row r="7" ht="23.25" customHeight="1" spans="1:8">
      <c r="A7" s="21"/>
      <c r="B7" s="19" t="s">
        <v>134</v>
      </c>
      <c r="C7" s="20">
        <v>0</v>
      </c>
      <c r="D7" s="20"/>
      <c r="E7" s="20"/>
      <c r="F7" s="20"/>
      <c r="G7" s="20"/>
      <c r="H7" s="20"/>
    </row>
    <row r="8" ht="23.25" customHeight="1" spans="1:8">
      <c r="A8" s="6"/>
      <c r="B8" s="6"/>
      <c r="C8" s="20"/>
      <c r="D8" s="20"/>
      <c r="E8" s="20"/>
      <c r="F8" s="20"/>
      <c r="G8" s="20"/>
      <c r="H8" s="20"/>
    </row>
    <row r="9" ht="23.25" customHeight="1" spans="1:8">
      <c r="A9" s="28"/>
      <c r="B9" s="28"/>
      <c r="C9" s="20"/>
      <c r="D9" s="20"/>
      <c r="E9" s="20"/>
      <c r="F9" s="20"/>
      <c r="G9" s="20"/>
      <c r="H9" s="20"/>
    </row>
    <row r="10" ht="23.25" customHeight="1" spans="1:8">
      <c r="A10" s="28"/>
      <c r="B10" s="28"/>
      <c r="C10" s="20"/>
      <c r="D10" s="20"/>
      <c r="E10" s="20"/>
      <c r="F10" s="20"/>
      <c r="G10" s="20"/>
      <c r="H10" s="20"/>
    </row>
    <row r="11" ht="23.25" customHeight="1" spans="1:8">
      <c r="A11" s="28"/>
      <c r="B11" s="28"/>
      <c r="C11" s="20"/>
      <c r="D11" s="20"/>
      <c r="E11" s="20"/>
      <c r="F11" s="20"/>
      <c r="G11" s="20"/>
      <c r="H11" s="20"/>
    </row>
    <row r="12" ht="23.25" customHeight="1" spans="1:8">
      <c r="A12" s="29"/>
      <c r="B12" s="29"/>
      <c r="C12" s="30"/>
      <c r="D12" s="30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workbookViewId="0">
      <selection activeCell="K19" sqref="K19"/>
    </sheetView>
  </sheetViews>
  <sheetFormatPr defaultColWidth="10" defaultRowHeight="13.5" customHeight="1"/>
  <cols>
    <col min="1" max="1" width="10" customWidth="1"/>
    <col min="2" max="2" width="21.712962962963" customWidth="1"/>
    <col min="3" max="3" width="13.287037037037" customWidth="1"/>
    <col min="4" max="14" width="7.71296296296296" customWidth="1"/>
    <col min="15" max="18" width="9.71296296296296" customWidth="1"/>
  </cols>
  <sheetData>
    <row r="1" ht="16.5" customHeight="1" spans="1:14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 t="s">
        <v>331</v>
      </c>
      <c r="N1" s="23"/>
    </row>
    <row r="2" ht="45.75" customHeight="1" spans="1:14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8" customHeight="1" spans="1:14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4" t="s">
        <v>30</v>
      </c>
      <c r="N3" s="24"/>
    </row>
    <row r="4" ht="26.25" customHeight="1" spans="1:14">
      <c r="A4" s="19" t="s">
        <v>188</v>
      </c>
      <c r="B4" s="19" t="s">
        <v>332</v>
      </c>
      <c r="C4" s="19" t="s">
        <v>333</v>
      </c>
      <c r="D4" s="19"/>
      <c r="E4" s="19"/>
      <c r="F4" s="19"/>
      <c r="G4" s="19"/>
      <c r="H4" s="19"/>
      <c r="I4" s="19"/>
      <c r="J4" s="19"/>
      <c r="K4" s="19"/>
      <c r="L4" s="19"/>
      <c r="M4" s="19" t="s">
        <v>334</v>
      </c>
      <c r="N4" s="19"/>
    </row>
    <row r="5" ht="32.25" customHeight="1" spans="1:14">
      <c r="A5" s="19"/>
      <c r="B5" s="19"/>
      <c r="C5" s="19" t="s">
        <v>335</v>
      </c>
      <c r="D5" s="19" t="s">
        <v>137</v>
      </c>
      <c r="E5" s="19"/>
      <c r="F5" s="19"/>
      <c r="G5" s="19"/>
      <c r="H5" s="19"/>
      <c r="I5" s="19"/>
      <c r="J5" s="19" t="s">
        <v>336</v>
      </c>
      <c r="K5" s="19" t="s">
        <v>139</v>
      </c>
      <c r="L5" s="19" t="s">
        <v>140</v>
      </c>
      <c r="M5" s="19" t="s">
        <v>337</v>
      </c>
      <c r="N5" s="19" t="s">
        <v>338</v>
      </c>
    </row>
    <row r="6" ht="67.5" customHeight="1" spans="1:14">
      <c r="A6" s="19"/>
      <c r="B6" s="19"/>
      <c r="C6" s="19"/>
      <c r="D6" s="19" t="s">
        <v>339</v>
      </c>
      <c r="E6" s="19" t="s">
        <v>340</v>
      </c>
      <c r="F6" s="19" t="s">
        <v>341</v>
      </c>
      <c r="G6" s="19" t="s">
        <v>342</v>
      </c>
      <c r="H6" s="19" t="s">
        <v>343</v>
      </c>
      <c r="I6" s="19" t="s">
        <v>344</v>
      </c>
      <c r="J6" s="19"/>
      <c r="K6" s="19"/>
      <c r="L6" s="19"/>
      <c r="M6" s="19"/>
      <c r="N6" s="19"/>
    </row>
    <row r="7" ht="23.25" customHeight="1" spans="1:14">
      <c r="A7" s="27"/>
      <c r="B7" s="19" t="s">
        <v>134</v>
      </c>
      <c r="C7" s="20">
        <f>C8</f>
        <v>0</v>
      </c>
      <c r="D7" s="20">
        <f>D8</f>
        <v>0</v>
      </c>
      <c r="E7" s="20">
        <f>E8</f>
        <v>0</v>
      </c>
      <c r="F7" s="20"/>
      <c r="G7" s="20"/>
      <c r="H7" s="20"/>
      <c r="I7" s="20"/>
      <c r="J7" s="20"/>
      <c r="K7" s="20"/>
      <c r="L7" s="20"/>
      <c r="M7" s="20">
        <f>M8</f>
        <v>0</v>
      </c>
      <c r="N7" s="21"/>
    </row>
    <row r="8" ht="23.25" customHeight="1" spans="1:14">
      <c r="A8" s="6"/>
      <c r="B8" s="6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ht="23.25" customHeight="1" spans="1:14">
      <c r="A9" s="6"/>
      <c r="B9" s="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ht="23.25" customHeight="1" spans="1:14">
      <c r="A10" s="6"/>
      <c r="B10" s="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ht="23.25" customHeight="1" spans="1:14">
      <c r="A11" s="6"/>
      <c r="B11" s="6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ht="23.25" customHeight="1" spans="1:14">
      <c r="A12" s="28"/>
      <c r="B12" s="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ht="23.25" customHeight="1" spans="1:14">
      <c r="A13" s="28"/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ht="23.25" customHeight="1" spans="1:14">
      <c r="A14" s="28"/>
      <c r="B14" s="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workbookViewId="0">
      <pane ySplit="5" topLeftCell="A6" activePane="bottomLeft" state="frozen"/>
      <selection/>
      <selection pane="bottomLeft" activeCell="D10" sqref="D10"/>
    </sheetView>
  </sheetViews>
  <sheetFormatPr defaultColWidth="10" defaultRowHeight="13.5" customHeight="1"/>
  <cols>
    <col min="1" max="1" width="10.4259259259259" customWidth="1"/>
    <col min="2" max="2" width="16.8518518518519" customWidth="1"/>
    <col min="3" max="3" width="10.5740740740741" customWidth="1"/>
    <col min="4" max="4" width="27" customWidth="1"/>
    <col min="5" max="6" width="8.42592592592593" customWidth="1"/>
    <col min="7" max="7" width="12" customWidth="1"/>
    <col min="8" max="8" width="21.5740740740741" customWidth="1"/>
    <col min="9" max="9" width="11.1388888888889" customWidth="1"/>
    <col min="10" max="10" width="15" customWidth="1"/>
    <col min="11" max="11" width="9.28703703703704" customWidth="1"/>
    <col min="12" max="12" width="9.71296296296296" customWidth="1"/>
    <col min="13" max="13" width="15.287037037037" customWidth="1"/>
    <col min="14" max="18" width="9.71296296296296" customWidth="1"/>
  </cols>
  <sheetData>
    <row r="1" ht="16.5" customHeight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3" t="s">
        <v>345</v>
      </c>
    </row>
    <row r="2" ht="38.25" customHeight="1" spans="1:13">
      <c r="A2" s="16"/>
      <c r="B2" s="16"/>
      <c r="C2" s="17" t="s">
        <v>346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1.75" customHeight="1" spans="1:13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4" t="s">
        <v>30</v>
      </c>
      <c r="M3" s="24"/>
    </row>
    <row r="4" ht="33.75" customHeight="1" spans="1:13">
      <c r="A4" s="19" t="s">
        <v>188</v>
      </c>
      <c r="B4" s="19" t="s">
        <v>347</v>
      </c>
      <c r="C4" s="19" t="s">
        <v>348</v>
      </c>
      <c r="D4" s="19" t="s">
        <v>349</v>
      </c>
      <c r="E4" s="19" t="s">
        <v>350</v>
      </c>
      <c r="F4" s="19"/>
      <c r="G4" s="19"/>
      <c r="H4" s="19"/>
      <c r="I4" s="19"/>
      <c r="J4" s="19"/>
      <c r="K4" s="19"/>
      <c r="L4" s="19"/>
      <c r="M4" s="19"/>
    </row>
    <row r="5" ht="36" customHeight="1" spans="1:13">
      <c r="A5" s="19"/>
      <c r="B5" s="19"/>
      <c r="C5" s="19"/>
      <c r="D5" s="19"/>
      <c r="E5" s="19" t="s">
        <v>351</v>
      </c>
      <c r="F5" s="19" t="s">
        <v>352</v>
      </c>
      <c r="G5" s="19" t="s">
        <v>353</v>
      </c>
      <c r="H5" s="19" t="s">
        <v>354</v>
      </c>
      <c r="I5" s="19" t="s">
        <v>355</v>
      </c>
      <c r="J5" s="19" t="s">
        <v>356</v>
      </c>
      <c r="K5" s="19" t="s">
        <v>357</v>
      </c>
      <c r="L5" s="19" t="s">
        <v>358</v>
      </c>
      <c r="M5" s="19" t="s">
        <v>359</v>
      </c>
    </row>
    <row r="6" ht="28.5" customHeight="1" spans="1:13">
      <c r="A6" s="6">
        <v>406006</v>
      </c>
      <c r="B6" s="6" t="s">
        <v>153</v>
      </c>
      <c r="C6" s="20">
        <v>0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customFormat="1" ht="28.5" customHeight="1" spans="1:13">
      <c r="A7" s="22"/>
      <c r="B7" s="6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customFormat="1" ht="28.5" customHeight="1" spans="1:13">
      <c r="A8" s="22"/>
      <c r="B8" s="6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customFormat="1" ht="28.5" customHeight="1" spans="1:13">
      <c r="A9" s="22"/>
      <c r="B9" s="6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customFormat="1" ht="28.5" customHeight="1" spans="1:13">
      <c r="A10" s="22"/>
      <c r="B10" s="6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customFormat="1" ht="28.5" customHeight="1" spans="1:13">
      <c r="A11" s="22"/>
      <c r="B11" s="6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customFormat="1" ht="28.5" customHeight="1" spans="1:13">
      <c r="A12" s="22"/>
      <c r="B12" s="6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customFormat="1" ht="28.5" customHeight="1" spans="1:13">
      <c r="A13" s="22"/>
      <c r="B13" s="6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customFormat="1" ht="28.5" customHeight="1" spans="1:13">
      <c r="A14" s="22"/>
      <c r="B14" s="6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customFormat="1" ht="28.5" customHeight="1" spans="1:13">
      <c r="A15" s="22"/>
      <c r="B15" s="6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customFormat="1" ht="28.5" customHeight="1" spans="1:13">
      <c r="A16" s="22"/>
      <c r="B16" s="6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customFormat="1" ht="28.5" customHeight="1" spans="1:13">
      <c r="A17" s="22"/>
      <c r="B17" s="6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customFormat="1" ht="28.5" customHeight="1" spans="1:13">
      <c r="A18" s="22"/>
      <c r="B18" s="6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customFormat="1" ht="28.5" customHeight="1" spans="1:13">
      <c r="A19" s="22"/>
      <c r="B19" s="6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customFormat="1" ht="28.5" customHeight="1" spans="1:13">
      <c r="A20" s="22"/>
      <c r="B20" s="6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customFormat="1" ht="28.5" customHeight="1" spans="1:13">
      <c r="A21" s="22"/>
      <c r="B21" s="6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customFormat="1" ht="28.5" customHeight="1" spans="1:13">
      <c r="A22" s="22"/>
      <c r="B22" s="6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customFormat="1" ht="28.5" customHeight="1" spans="1:13">
      <c r="A23" s="22"/>
      <c r="B23" s="6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customFormat="1" ht="28.5" customHeight="1" spans="1:13">
      <c r="A24" s="22"/>
      <c r="B24" s="6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customFormat="1" ht="28.5" customHeight="1" spans="1:13">
      <c r="A25" s="22"/>
      <c r="B25" s="6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customFormat="1" ht="28.5" customHeight="1" spans="1:13">
      <c r="A26" s="22"/>
      <c r="B26" s="6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customFormat="1" ht="28.5" customHeight="1" spans="1:13">
      <c r="A27" s="22"/>
      <c r="B27" s="6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customFormat="1" ht="28.5" customHeight="1" spans="1:13">
      <c r="A28" s="22"/>
      <c r="B28" s="6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workbookViewId="0">
      <pane ySplit="7" topLeftCell="A8" activePane="bottomLeft" state="frozen"/>
      <selection/>
      <selection pane="bottomLeft" activeCell="I9" sqref="I9"/>
    </sheetView>
  </sheetViews>
  <sheetFormatPr defaultColWidth="10" defaultRowHeight="13.5" customHeight="1"/>
  <cols>
    <col min="1" max="1" width="9.13888888888889" customWidth="1"/>
    <col min="2" max="2" width="16.712962962963" customWidth="1"/>
    <col min="3" max="3" width="9.13888888888889" customWidth="1"/>
    <col min="4" max="9" width="8.71296296296296" customWidth="1"/>
    <col min="10" max="10" width="41" customWidth="1"/>
    <col min="11" max="11" width="9.13888888888889" customWidth="1"/>
    <col min="12" max="12" width="12.287037037037" customWidth="1"/>
    <col min="13" max="13" width="8.28703703703704" customWidth="1"/>
    <col min="14" max="14" width="8.13888888888889" customWidth="1"/>
    <col min="15" max="15" width="7.85185185185185" customWidth="1"/>
    <col min="16" max="16" width="6.28703703703704" customWidth="1"/>
    <col min="17" max="17" width="18.8518518518519" customWidth="1"/>
    <col min="18" max="18" width="25.8518518518519" customWidth="1"/>
    <col min="19" max="19" width="11.4259259259259" customWidth="1"/>
    <col min="20" max="20" width="9.71296296296296" customWidth="1"/>
  </cols>
  <sheetData>
    <row r="1" ht="16.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3" t="s">
        <v>360</v>
      </c>
    </row>
    <row r="2" ht="42" customHeight="1" spans="1:19">
      <c r="A2" s="2" t="s">
        <v>361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/>
    </row>
    <row r="4" ht="16.5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5" t="s">
        <v>30</v>
      </c>
      <c r="R4" s="15"/>
      <c r="S4" s="15"/>
    </row>
    <row r="5" ht="18" customHeight="1" spans="1:19">
      <c r="A5" s="5" t="s">
        <v>314</v>
      </c>
      <c r="B5" s="5" t="s">
        <v>315</v>
      </c>
      <c r="C5" s="5" t="s">
        <v>362</v>
      </c>
      <c r="D5" s="5"/>
      <c r="E5" s="5"/>
      <c r="F5" s="5"/>
      <c r="G5" s="5"/>
      <c r="H5" s="5"/>
      <c r="I5" s="5"/>
      <c r="J5" s="5" t="s">
        <v>363</v>
      </c>
      <c r="K5" s="5" t="s">
        <v>364</v>
      </c>
      <c r="L5" s="5"/>
      <c r="M5" s="5"/>
      <c r="N5" s="5"/>
      <c r="O5" s="5"/>
      <c r="P5" s="5"/>
      <c r="Q5" s="5"/>
      <c r="R5" s="5"/>
      <c r="S5" s="5"/>
    </row>
    <row r="6" ht="18.75" customHeight="1" spans="1:19">
      <c r="A6" s="5"/>
      <c r="B6" s="5"/>
      <c r="C6" s="5" t="s">
        <v>348</v>
      </c>
      <c r="D6" s="5" t="s">
        <v>365</v>
      </c>
      <c r="E6" s="5"/>
      <c r="F6" s="5"/>
      <c r="G6" s="5"/>
      <c r="H6" s="5" t="s">
        <v>366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ht="51" customHeight="1" spans="1:19">
      <c r="A7" s="5"/>
      <c r="B7" s="5"/>
      <c r="C7" s="5"/>
      <c r="D7" s="5" t="s">
        <v>137</v>
      </c>
      <c r="E7" s="5" t="s">
        <v>367</v>
      </c>
      <c r="F7" s="5" t="s">
        <v>141</v>
      </c>
      <c r="G7" s="5" t="s">
        <v>368</v>
      </c>
      <c r="H7" s="5" t="s">
        <v>158</v>
      </c>
      <c r="I7" s="5" t="s">
        <v>159</v>
      </c>
      <c r="J7" s="5"/>
      <c r="K7" s="5" t="s">
        <v>351</v>
      </c>
      <c r="L7" s="5" t="s">
        <v>352</v>
      </c>
      <c r="M7" s="5" t="s">
        <v>353</v>
      </c>
      <c r="N7" s="5" t="s">
        <v>358</v>
      </c>
      <c r="O7" s="5" t="s">
        <v>354</v>
      </c>
      <c r="P7" s="5" t="s">
        <v>369</v>
      </c>
      <c r="Q7" s="5" t="s">
        <v>370</v>
      </c>
      <c r="R7" s="5" t="s">
        <v>371</v>
      </c>
      <c r="S7" s="5" t="s">
        <v>359</v>
      </c>
    </row>
    <row r="8" ht="44.25" customHeight="1" spans="1:19">
      <c r="A8" s="6">
        <v>406006</v>
      </c>
      <c r="B8" s="6" t="s">
        <v>153</v>
      </c>
      <c r="C8" s="7">
        <v>862.9772</v>
      </c>
      <c r="D8" s="7">
        <f>H8+I8</f>
        <v>862.9772</v>
      </c>
      <c r="E8" s="7"/>
      <c r="F8" s="7"/>
      <c r="G8" s="7"/>
      <c r="H8" s="7">
        <v>862.9772</v>
      </c>
      <c r="I8" s="7"/>
      <c r="J8" s="9" t="s">
        <v>372</v>
      </c>
      <c r="K8" s="9" t="s">
        <v>373</v>
      </c>
      <c r="L8" s="10" t="s">
        <v>374</v>
      </c>
      <c r="M8" s="9" t="s">
        <v>375</v>
      </c>
      <c r="N8" s="9" t="s">
        <v>376</v>
      </c>
      <c r="O8" s="11">
        <v>862.9772</v>
      </c>
      <c r="P8" s="9" t="s">
        <v>377</v>
      </c>
      <c r="Q8" s="9"/>
      <c r="R8" s="10">
        <v>15</v>
      </c>
      <c r="S8" s="9"/>
    </row>
    <row r="9" ht="44.25" customHeight="1" spans="1:19">
      <c r="A9" s="8"/>
      <c r="B9" s="9"/>
      <c r="C9" s="7"/>
      <c r="D9" s="7"/>
      <c r="E9" s="7"/>
      <c r="F9" s="7"/>
      <c r="G9" s="7"/>
      <c r="H9" s="7"/>
      <c r="I9" s="7"/>
      <c r="J9" s="9"/>
      <c r="K9" s="9"/>
      <c r="L9" s="10" t="s">
        <v>378</v>
      </c>
      <c r="M9" s="9" t="s">
        <v>379</v>
      </c>
      <c r="N9" s="9" t="s">
        <v>380</v>
      </c>
      <c r="O9" s="10">
        <v>100</v>
      </c>
      <c r="P9" s="9" t="s">
        <v>381</v>
      </c>
      <c r="Q9" s="9"/>
      <c r="R9" s="10">
        <v>15</v>
      </c>
      <c r="S9" s="9"/>
    </row>
    <row r="10" ht="44.25" customHeight="1" spans="1:19">
      <c r="A10" s="8"/>
      <c r="B10" s="9"/>
      <c r="C10" s="7"/>
      <c r="D10" s="7"/>
      <c r="E10" s="7"/>
      <c r="F10" s="7"/>
      <c r="G10" s="7"/>
      <c r="H10" s="7"/>
      <c r="I10" s="7"/>
      <c r="J10" s="9"/>
      <c r="K10" s="9"/>
      <c r="L10" s="10" t="s">
        <v>382</v>
      </c>
      <c r="M10" s="9" t="s">
        <v>383</v>
      </c>
      <c r="N10" s="9" t="s">
        <v>380</v>
      </c>
      <c r="O10" s="9" t="s">
        <v>384</v>
      </c>
      <c r="P10" s="9" t="s">
        <v>385</v>
      </c>
      <c r="Q10" s="9"/>
      <c r="R10" s="10">
        <v>10</v>
      </c>
      <c r="S10" s="9"/>
    </row>
    <row r="11" ht="44.25" customHeight="1" spans="1:19">
      <c r="A11" s="8"/>
      <c r="B11" s="9"/>
      <c r="C11" s="7"/>
      <c r="D11" s="7"/>
      <c r="E11" s="7"/>
      <c r="F11" s="7"/>
      <c r="G11" s="7"/>
      <c r="H11" s="7"/>
      <c r="I11" s="7"/>
      <c r="J11" s="9"/>
      <c r="K11" s="9"/>
      <c r="L11" s="10" t="s">
        <v>386</v>
      </c>
      <c r="M11" s="9" t="s">
        <v>387</v>
      </c>
      <c r="N11" s="9" t="s">
        <v>376</v>
      </c>
      <c r="O11" s="11">
        <v>862.9772</v>
      </c>
      <c r="P11" s="9" t="s">
        <v>377</v>
      </c>
      <c r="Q11" s="9"/>
      <c r="R11" s="10">
        <v>10</v>
      </c>
      <c r="S11" s="9"/>
    </row>
    <row r="12" ht="44.25" customHeight="1" spans="1:19">
      <c r="A12" s="8"/>
      <c r="B12" s="9"/>
      <c r="C12" s="7"/>
      <c r="D12" s="7"/>
      <c r="E12" s="7"/>
      <c r="F12" s="7"/>
      <c r="G12" s="7"/>
      <c r="H12" s="7"/>
      <c r="I12" s="7"/>
      <c r="J12" s="9"/>
      <c r="K12" s="9" t="s">
        <v>388</v>
      </c>
      <c r="L12" s="10" t="s">
        <v>389</v>
      </c>
      <c r="M12" s="9" t="s">
        <v>390</v>
      </c>
      <c r="N12" s="9" t="s">
        <v>380</v>
      </c>
      <c r="O12" s="9" t="s">
        <v>390</v>
      </c>
      <c r="P12" s="9"/>
      <c r="Q12" s="9"/>
      <c r="R12" s="10">
        <v>10</v>
      </c>
      <c r="S12" s="9"/>
    </row>
    <row r="13" ht="44.25" customHeight="1" spans="1:19">
      <c r="A13" s="8"/>
      <c r="B13" s="9"/>
      <c r="C13" s="7"/>
      <c r="D13" s="7"/>
      <c r="E13" s="7"/>
      <c r="F13" s="7"/>
      <c r="G13" s="7"/>
      <c r="H13" s="7"/>
      <c r="I13" s="7"/>
      <c r="J13" s="9"/>
      <c r="K13" s="9"/>
      <c r="L13" s="10" t="s">
        <v>391</v>
      </c>
      <c r="M13" s="9" t="s">
        <v>392</v>
      </c>
      <c r="N13" s="9" t="s">
        <v>380</v>
      </c>
      <c r="O13" s="9" t="s">
        <v>392</v>
      </c>
      <c r="P13" s="9"/>
      <c r="Q13" s="9"/>
      <c r="R13" s="10">
        <v>10</v>
      </c>
      <c r="S13" s="9"/>
    </row>
    <row r="14" ht="44.25" customHeight="1" spans="1:19">
      <c r="A14" s="8"/>
      <c r="B14" s="9"/>
      <c r="C14" s="7"/>
      <c r="D14" s="7"/>
      <c r="E14" s="7"/>
      <c r="F14" s="7"/>
      <c r="G14" s="7"/>
      <c r="H14" s="7"/>
      <c r="I14" s="7"/>
      <c r="J14" s="9"/>
      <c r="K14" s="9"/>
      <c r="L14" s="10" t="s">
        <v>393</v>
      </c>
      <c r="M14" s="9" t="s">
        <v>394</v>
      </c>
      <c r="N14" s="9" t="s">
        <v>380</v>
      </c>
      <c r="O14" s="9" t="s">
        <v>394</v>
      </c>
      <c r="P14" s="9"/>
      <c r="Q14" s="9"/>
      <c r="R14" s="10">
        <v>10</v>
      </c>
      <c r="S14" s="9"/>
    </row>
    <row r="15" ht="44.25" customHeight="1" spans="1:19">
      <c r="A15" s="8"/>
      <c r="B15" s="9"/>
      <c r="C15" s="7"/>
      <c r="D15" s="7"/>
      <c r="E15" s="7"/>
      <c r="F15" s="7"/>
      <c r="G15" s="7"/>
      <c r="H15" s="7"/>
      <c r="I15" s="7"/>
      <c r="J15" s="9"/>
      <c r="K15" s="9"/>
      <c r="L15" s="10" t="s">
        <v>395</v>
      </c>
      <c r="M15" s="9" t="s">
        <v>396</v>
      </c>
      <c r="N15" s="9" t="s">
        <v>380</v>
      </c>
      <c r="O15" s="9" t="s">
        <v>396</v>
      </c>
      <c r="P15" s="9"/>
      <c r="Q15" s="9"/>
      <c r="R15" s="10">
        <v>10</v>
      </c>
      <c r="S15" s="9"/>
    </row>
    <row r="16" ht="44.25" customHeight="1" spans="1:19">
      <c r="A16" s="8"/>
      <c r="B16" s="9"/>
      <c r="C16" s="7"/>
      <c r="D16" s="7"/>
      <c r="E16" s="7"/>
      <c r="F16" s="7"/>
      <c r="G16" s="7"/>
      <c r="H16" s="7"/>
      <c r="I16" s="7"/>
      <c r="J16" s="9"/>
      <c r="K16" s="9" t="s">
        <v>397</v>
      </c>
      <c r="L16" s="10" t="s">
        <v>398</v>
      </c>
      <c r="M16" s="9" t="s">
        <v>399</v>
      </c>
      <c r="N16" s="12" t="s">
        <v>400</v>
      </c>
      <c r="O16" s="10">
        <v>98</v>
      </c>
      <c r="P16" s="9" t="s">
        <v>381</v>
      </c>
      <c r="Q16" s="9"/>
      <c r="R16" s="10">
        <v>10</v>
      </c>
      <c r="S16" s="9"/>
    </row>
  </sheetData>
  <mergeCells count="11">
    <mergeCell ref="A2:S2"/>
    <mergeCell ref="A3:R3"/>
    <mergeCell ref="Q4:S4"/>
    <mergeCell ref="C5:I5"/>
    <mergeCell ref="D6:G6"/>
    <mergeCell ref="H6:I6"/>
    <mergeCell ref="A5:A7"/>
    <mergeCell ref="B5:B7"/>
    <mergeCell ref="C6:C7"/>
    <mergeCell ref="J5:J7"/>
    <mergeCell ref="K5:S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B6" sqref="B6"/>
    </sheetView>
  </sheetViews>
  <sheetFormatPr defaultColWidth="10" defaultRowHeight="13.5" customHeight="1" outlineLevelCol="7"/>
  <cols>
    <col min="1" max="1" width="38.5740740740741" customWidth="1"/>
    <col min="2" max="2" width="10.1388888888889" customWidth="1"/>
    <col min="3" max="3" width="32.287037037037" customWidth="1"/>
    <col min="4" max="4" width="10.5740740740741" customWidth="1"/>
    <col min="5" max="5" width="30" customWidth="1"/>
    <col min="6" max="6" width="10.4259259259259" customWidth="1"/>
    <col min="7" max="7" width="27.712962962963" customWidth="1"/>
    <col min="8" max="8" width="11" customWidth="1"/>
    <col min="9" max="9" width="9.71296296296296" customWidth="1"/>
  </cols>
  <sheetData>
    <row r="1" ht="12.75" customHeight="1" spans="1:8">
      <c r="A1" s="25"/>
      <c r="B1" s="1"/>
      <c r="C1" s="1"/>
      <c r="D1" s="1"/>
      <c r="E1" s="1"/>
      <c r="F1" s="1"/>
      <c r="G1" s="1"/>
      <c r="H1" s="23" t="s">
        <v>28</v>
      </c>
    </row>
    <row r="2" ht="24" customHeight="1" spans="1:8">
      <c r="A2" s="49" t="s">
        <v>6</v>
      </c>
      <c r="B2" s="49"/>
      <c r="C2" s="49"/>
      <c r="D2" s="49"/>
      <c r="E2" s="49"/>
      <c r="F2" s="49"/>
      <c r="G2" s="49"/>
      <c r="H2" s="49"/>
    </row>
    <row r="3" ht="17.25" customHeight="1" spans="1:8">
      <c r="A3" s="18" t="s">
        <v>29</v>
      </c>
      <c r="B3" s="18"/>
      <c r="C3" s="18"/>
      <c r="D3" s="18"/>
      <c r="E3" s="18"/>
      <c r="F3" s="18"/>
      <c r="G3" s="24" t="s">
        <v>30</v>
      </c>
      <c r="H3" s="24"/>
    </row>
    <row r="4" ht="18" customHeight="1" spans="1:8">
      <c r="A4" s="19" t="s">
        <v>31</v>
      </c>
      <c r="B4" s="19"/>
      <c r="C4" s="19" t="s">
        <v>32</v>
      </c>
      <c r="D4" s="19"/>
      <c r="E4" s="19"/>
      <c r="F4" s="19"/>
      <c r="G4" s="19"/>
      <c r="H4" s="19"/>
    </row>
    <row r="5" ht="22.5" customHeight="1" spans="1:8">
      <c r="A5" s="19" t="s">
        <v>33</v>
      </c>
      <c r="B5" s="19" t="s">
        <v>34</v>
      </c>
      <c r="C5" s="19" t="s">
        <v>35</v>
      </c>
      <c r="D5" s="19" t="s">
        <v>34</v>
      </c>
      <c r="E5" s="19" t="s">
        <v>36</v>
      </c>
      <c r="F5" s="19" t="s">
        <v>34</v>
      </c>
      <c r="G5" s="19" t="s">
        <v>37</v>
      </c>
      <c r="H5" s="19" t="s">
        <v>34</v>
      </c>
    </row>
    <row r="6" ht="16.5" customHeight="1" spans="1:8">
      <c r="A6" s="32" t="s">
        <v>38</v>
      </c>
      <c r="B6" s="44">
        <v>862.9772</v>
      </c>
      <c r="C6" s="39" t="s">
        <v>39</v>
      </c>
      <c r="D6" s="45"/>
      <c r="E6" s="32" t="s">
        <v>40</v>
      </c>
      <c r="F6" s="42">
        <f>SUM(F7:F9)</f>
        <v>862.9772</v>
      </c>
      <c r="G6" s="39" t="s">
        <v>41</v>
      </c>
      <c r="H6" s="44">
        <f>+F7</f>
        <v>730.9772</v>
      </c>
    </row>
    <row r="7" ht="16.5" customHeight="1" spans="1:8">
      <c r="A7" s="39" t="s">
        <v>42</v>
      </c>
      <c r="B7" s="44">
        <f>+B6</f>
        <v>862.9772</v>
      </c>
      <c r="C7" s="39" t="s">
        <v>43</v>
      </c>
      <c r="D7" s="45"/>
      <c r="E7" s="39" t="s">
        <v>44</v>
      </c>
      <c r="F7" s="44">
        <v>730.9772</v>
      </c>
      <c r="G7" s="39" t="s">
        <v>45</v>
      </c>
      <c r="H7" s="44">
        <f>+F8+F12</f>
        <v>132</v>
      </c>
    </row>
    <row r="8" ht="16.5" customHeight="1" spans="1:8">
      <c r="A8" s="32" t="s">
        <v>46</v>
      </c>
      <c r="B8" s="44"/>
      <c r="C8" s="39" t="s">
        <v>47</v>
      </c>
      <c r="D8" s="45"/>
      <c r="E8" s="39" t="s">
        <v>48</v>
      </c>
      <c r="F8" s="44">
        <v>132</v>
      </c>
      <c r="G8" s="39" t="s">
        <v>49</v>
      </c>
      <c r="H8" s="44"/>
    </row>
    <row r="9" ht="16.5" customHeight="1" spans="1:8">
      <c r="A9" s="39" t="s">
        <v>50</v>
      </c>
      <c r="B9" s="44"/>
      <c r="C9" s="39" t="s">
        <v>51</v>
      </c>
      <c r="D9" s="45"/>
      <c r="E9" s="39" t="s">
        <v>52</v>
      </c>
      <c r="F9" s="44"/>
      <c r="G9" s="39" t="s">
        <v>53</v>
      </c>
      <c r="H9" s="44"/>
    </row>
    <row r="10" ht="16.5" customHeight="1" spans="1:8">
      <c r="A10" s="39" t="s">
        <v>54</v>
      </c>
      <c r="B10" s="44"/>
      <c r="C10" s="39" t="s">
        <v>55</v>
      </c>
      <c r="D10" s="45"/>
      <c r="E10" s="32" t="s">
        <v>56</v>
      </c>
      <c r="F10" s="42">
        <f>SUM(F11:F20)</f>
        <v>0</v>
      </c>
      <c r="G10" s="39" t="s">
        <v>57</v>
      </c>
      <c r="H10" s="44"/>
    </row>
    <row r="11" ht="16.5" customHeight="1" spans="1:8">
      <c r="A11" s="39" t="s">
        <v>58</v>
      </c>
      <c r="B11" s="44"/>
      <c r="C11" s="39" t="s">
        <v>59</v>
      </c>
      <c r="D11" s="45"/>
      <c r="E11" s="39" t="s">
        <v>60</v>
      </c>
      <c r="F11" s="44"/>
      <c r="G11" s="39" t="s">
        <v>61</v>
      </c>
      <c r="H11" s="44"/>
    </row>
    <row r="12" ht="16.5" customHeight="1" spans="1:8">
      <c r="A12" s="39" t="s">
        <v>62</v>
      </c>
      <c r="B12" s="44"/>
      <c r="C12" s="39" t="s">
        <v>63</v>
      </c>
      <c r="D12" s="45"/>
      <c r="E12" s="39" t="s">
        <v>64</v>
      </c>
      <c r="F12" s="44"/>
      <c r="G12" s="39" t="s">
        <v>65</v>
      </c>
      <c r="H12" s="44"/>
    </row>
    <row r="13" ht="16.5" customHeight="1" spans="1:8">
      <c r="A13" s="39" t="s">
        <v>66</v>
      </c>
      <c r="B13" s="44"/>
      <c r="C13" s="39" t="s">
        <v>67</v>
      </c>
      <c r="D13" s="45">
        <v>92.1494</v>
      </c>
      <c r="E13" s="39" t="s">
        <v>68</v>
      </c>
      <c r="F13" s="44"/>
      <c r="G13" s="39" t="s">
        <v>69</v>
      </c>
      <c r="H13" s="44"/>
    </row>
    <row r="14" ht="16.5" customHeight="1" spans="1:8">
      <c r="A14" s="39" t="s">
        <v>70</v>
      </c>
      <c r="B14" s="44"/>
      <c r="C14" s="39" t="s">
        <v>71</v>
      </c>
      <c r="D14" s="45"/>
      <c r="E14" s="39" t="s">
        <v>72</v>
      </c>
      <c r="F14" s="44"/>
      <c r="G14" s="39" t="s">
        <v>73</v>
      </c>
      <c r="H14" s="44">
        <f>+F13</f>
        <v>0</v>
      </c>
    </row>
    <row r="15" ht="16.5" customHeight="1" spans="1:8">
      <c r="A15" s="39" t="s">
        <v>74</v>
      </c>
      <c r="B15" s="44"/>
      <c r="C15" s="39" t="s">
        <v>75</v>
      </c>
      <c r="D15" s="45">
        <v>39.0917</v>
      </c>
      <c r="E15" s="39" t="s">
        <v>76</v>
      </c>
      <c r="F15" s="44"/>
      <c r="G15" s="39" t="s">
        <v>77</v>
      </c>
      <c r="H15" s="44"/>
    </row>
    <row r="16" ht="16.5" customHeight="1" spans="1:8">
      <c r="A16" s="39" t="s">
        <v>78</v>
      </c>
      <c r="B16" s="44"/>
      <c r="C16" s="39" t="s">
        <v>79</v>
      </c>
      <c r="D16" s="45"/>
      <c r="E16" s="39" t="s">
        <v>80</v>
      </c>
      <c r="F16" s="44"/>
      <c r="G16" s="39" t="s">
        <v>81</v>
      </c>
      <c r="H16" s="44"/>
    </row>
    <row r="17" ht="16.5" customHeight="1" spans="1:8">
      <c r="A17" s="39" t="s">
        <v>82</v>
      </c>
      <c r="B17" s="44"/>
      <c r="C17" s="39" t="s">
        <v>83</v>
      </c>
      <c r="D17" s="45"/>
      <c r="E17" s="39" t="s">
        <v>84</v>
      </c>
      <c r="F17" s="44"/>
      <c r="G17" s="39" t="s">
        <v>85</v>
      </c>
      <c r="H17" s="44"/>
    </row>
    <row r="18" ht="16.5" customHeight="1" spans="1:8">
      <c r="A18" s="39" t="s">
        <v>86</v>
      </c>
      <c r="B18" s="44"/>
      <c r="C18" s="39" t="s">
        <v>87</v>
      </c>
      <c r="D18" s="45"/>
      <c r="E18" s="39" t="s">
        <v>88</v>
      </c>
      <c r="F18" s="44"/>
      <c r="G18" s="39" t="s">
        <v>89</v>
      </c>
      <c r="H18" s="44"/>
    </row>
    <row r="19" ht="16.5" customHeight="1" spans="1:8">
      <c r="A19" s="39" t="s">
        <v>90</v>
      </c>
      <c r="B19" s="44"/>
      <c r="C19" s="39" t="s">
        <v>91</v>
      </c>
      <c r="D19" s="45">
        <v>667.6572</v>
      </c>
      <c r="E19" s="39" t="s">
        <v>92</v>
      </c>
      <c r="F19" s="44"/>
      <c r="G19" s="39" t="s">
        <v>93</v>
      </c>
      <c r="H19" s="44"/>
    </row>
    <row r="20" ht="16.5" customHeight="1" spans="1:8">
      <c r="A20" s="32" t="s">
        <v>94</v>
      </c>
      <c r="B20" s="42"/>
      <c r="C20" s="39" t="s">
        <v>95</v>
      </c>
      <c r="D20" s="45"/>
      <c r="E20" s="39" t="s">
        <v>96</v>
      </c>
      <c r="F20" s="44"/>
      <c r="G20" s="38"/>
      <c r="H20" s="44"/>
    </row>
    <row r="21" ht="16.5" customHeight="1" spans="1:8">
      <c r="A21" s="32" t="s">
        <v>97</v>
      </c>
      <c r="B21" s="42"/>
      <c r="C21" s="39" t="s">
        <v>98</v>
      </c>
      <c r="D21" s="45"/>
      <c r="E21" s="32" t="s">
        <v>99</v>
      </c>
      <c r="F21" s="42"/>
      <c r="G21" s="38"/>
      <c r="H21" s="44"/>
    </row>
    <row r="22" ht="16.5" customHeight="1" spans="1:8">
      <c r="A22" s="32" t="s">
        <v>100</v>
      </c>
      <c r="B22" s="42"/>
      <c r="C22" s="39" t="s">
        <v>101</v>
      </c>
      <c r="D22" s="45"/>
      <c r="E22" s="38"/>
      <c r="F22" s="44"/>
      <c r="G22" s="38"/>
      <c r="H22" s="44"/>
    </row>
    <row r="23" ht="16.5" customHeight="1" spans="1:8">
      <c r="A23" s="32" t="s">
        <v>102</v>
      </c>
      <c r="B23" s="42"/>
      <c r="C23" s="39" t="s">
        <v>103</v>
      </c>
      <c r="D23" s="45"/>
      <c r="E23" s="38"/>
      <c r="F23" s="44"/>
      <c r="G23" s="38"/>
      <c r="H23" s="44"/>
    </row>
    <row r="24" ht="16.5" customHeight="1" spans="1:8">
      <c r="A24" s="32" t="s">
        <v>104</v>
      </c>
      <c r="B24" s="42"/>
      <c r="C24" s="39" t="s">
        <v>105</v>
      </c>
      <c r="D24" s="45"/>
      <c r="E24" s="38"/>
      <c r="F24" s="44"/>
      <c r="G24" s="38"/>
      <c r="H24" s="44"/>
    </row>
    <row r="25" ht="16.5" customHeight="1" spans="1:8">
      <c r="A25" s="39" t="s">
        <v>106</v>
      </c>
      <c r="B25" s="44"/>
      <c r="C25" s="39" t="s">
        <v>107</v>
      </c>
      <c r="D25" s="45">
        <v>64.0789</v>
      </c>
      <c r="E25" s="38"/>
      <c r="F25" s="44"/>
      <c r="G25" s="38"/>
      <c r="H25" s="44"/>
    </row>
    <row r="26" ht="16.5" customHeight="1" spans="1:8">
      <c r="A26" s="39" t="s">
        <v>108</v>
      </c>
      <c r="B26" s="44"/>
      <c r="C26" s="39" t="s">
        <v>109</v>
      </c>
      <c r="D26" s="45"/>
      <c r="E26" s="38"/>
      <c r="F26" s="44"/>
      <c r="G26" s="38"/>
      <c r="H26" s="44"/>
    </row>
    <row r="27" ht="16.5" customHeight="1" spans="1:8">
      <c r="A27" s="39" t="s">
        <v>110</v>
      </c>
      <c r="B27" s="44"/>
      <c r="C27" s="39" t="s">
        <v>111</v>
      </c>
      <c r="D27" s="45"/>
      <c r="E27" s="38"/>
      <c r="F27" s="44"/>
      <c r="G27" s="38"/>
      <c r="H27" s="44"/>
    </row>
    <row r="28" ht="16.5" customHeight="1" spans="1:8">
      <c r="A28" s="32" t="s">
        <v>112</v>
      </c>
      <c r="B28" s="42"/>
      <c r="C28" s="39" t="s">
        <v>113</v>
      </c>
      <c r="D28" s="45"/>
      <c r="E28" s="38"/>
      <c r="F28" s="44"/>
      <c r="G28" s="38"/>
      <c r="H28" s="44"/>
    </row>
    <row r="29" ht="16.5" customHeight="1" spans="1:8">
      <c r="A29" s="32" t="s">
        <v>114</v>
      </c>
      <c r="B29" s="42"/>
      <c r="C29" s="39" t="s">
        <v>115</v>
      </c>
      <c r="D29" s="45"/>
      <c r="E29" s="38"/>
      <c r="F29" s="44"/>
      <c r="G29" s="38"/>
      <c r="H29" s="44"/>
    </row>
    <row r="30" ht="16.5" customHeight="1" spans="1:8">
      <c r="A30" s="32" t="s">
        <v>116</v>
      </c>
      <c r="B30" s="42"/>
      <c r="C30" s="39" t="s">
        <v>117</v>
      </c>
      <c r="D30" s="45"/>
      <c r="E30" s="38"/>
      <c r="F30" s="44"/>
      <c r="G30" s="38"/>
      <c r="H30" s="44"/>
    </row>
    <row r="31" ht="16.5" customHeight="1" spans="1:8">
      <c r="A31" s="32" t="s">
        <v>118</v>
      </c>
      <c r="B31" s="42"/>
      <c r="C31" s="39" t="s">
        <v>119</v>
      </c>
      <c r="D31" s="45"/>
      <c r="E31" s="38"/>
      <c r="F31" s="44"/>
      <c r="G31" s="38"/>
      <c r="H31" s="44"/>
    </row>
    <row r="32" ht="16.5" customHeight="1" spans="1:8">
      <c r="A32" s="32" t="s">
        <v>120</v>
      </c>
      <c r="B32" s="42"/>
      <c r="C32" s="39" t="s">
        <v>121</v>
      </c>
      <c r="D32" s="45"/>
      <c r="E32" s="38"/>
      <c r="F32" s="44"/>
      <c r="G32" s="38"/>
      <c r="H32" s="44"/>
    </row>
    <row r="33" ht="16.5" customHeight="1" spans="1:8">
      <c r="A33" s="38"/>
      <c r="B33" s="44"/>
      <c r="C33" s="39" t="s">
        <v>122</v>
      </c>
      <c r="D33" s="45"/>
      <c r="E33" s="38"/>
      <c r="F33" s="44"/>
      <c r="G33" s="38"/>
      <c r="H33" s="44"/>
    </row>
    <row r="34" ht="16.5" customHeight="1" spans="1:8">
      <c r="A34" s="38"/>
      <c r="B34" s="44"/>
      <c r="C34" s="39" t="s">
        <v>123</v>
      </c>
      <c r="D34" s="45"/>
      <c r="E34" s="38"/>
      <c r="F34" s="44"/>
      <c r="G34" s="38"/>
      <c r="H34" s="44"/>
    </row>
    <row r="35" ht="16.5" customHeight="1" spans="1:8">
      <c r="A35" s="38"/>
      <c r="B35" s="44"/>
      <c r="C35" s="39" t="s">
        <v>124</v>
      </c>
      <c r="D35" s="45"/>
      <c r="E35" s="38"/>
      <c r="F35" s="44"/>
      <c r="G35" s="38"/>
      <c r="H35" s="44"/>
    </row>
    <row r="36" ht="16.5" customHeight="1" spans="1:8">
      <c r="A36" s="38"/>
      <c r="B36" s="44"/>
      <c r="C36" s="38"/>
      <c r="D36" s="44"/>
      <c r="E36" s="38"/>
      <c r="F36" s="44"/>
      <c r="G36" s="38"/>
      <c r="H36" s="44"/>
    </row>
    <row r="37" ht="16.5" customHeight="1" spans="1:8">
      <c r="A37" s="39" t="s">
        <v>125</v>
      </c>
      <c r="B37" s="44">
        <f>+B6</f>
        <v>862.9772</v>
      </c>
      <c r="C37" s="39" t="s">
        <v>126</v>
      </c>
      <c r="D37" s="44">
        <f>SUM(D6:D36)</f>
        <v>862.9772</v>
      </c>
      <c r="E37" s="39" t="s">
        <v>126</v>
      </c>
      <c r="F37" s="44">
        <f>+F6+F10</f>
        <v>862.9772</v>
      </c>
      <c r="G37" s="39" t="s">
        <v>126</v>
      </c>
      <c r="H37" s="44">
        <f>SUM(H6:H19)</f>
        <v>862.9772</v>
      </c>
    </row>
    <row r="38" ht="16.5" customHeight="1" spans="1:8">
      <c r="A38" s="39" t="s">
        <v>127</v>
      </c>
      <c r="B38" s="44"/>
      <c r="C38" s="39" t="s">
        <v>128</v>
      </c>
      <c r="D38" s="44"/>
      <c r="E38" s="39" t="s">
        <v>128</v>
      </c>
      <c r="F38" s="44"/>
      <c r="G38" s="39" t="s">
        <v>128</v>
      </c>
      <c r="H38" s="44"/>
    </row>
    <row r="39" ht="16.5" customHeight="1" spans="1:8">
      <c r="A39" s="38"/>
      <c r="B39" s="44"/>
      <c r="C39" s="38"/>
      <c r="D39" s="44"/>
      <c r="E39" s="38"/>
      <c r="F39" s="44"/>
      <c r="G39" s="38"/>
      <c r="H39" s="44"/>
    </row>
    <row r="40" ht="16.5" customHeight="1" spans="1:8">
      <c r="A40" s="39" t="s">
        <v>129</v>
      </c>
      <c r="B40" s="44">
        <f>+B37</f>
        <v>862.9772</v>
      </c>
      <c r="C40" s="39" t="s">
        <v>130</v>
      </c>
      <c r="D40" s="44">
        <f>+D37</f>
        <v>862.9772</v>
      </c>
      <c r="E40" s="39" t="s">
        <v>130</v>
      </c>
      <c r="F40" s="44">
        <f>+F37</f>
        <v>862.9772</v>
      </c>
      <c r="G40" s="39" t="s">
        <v>130</v>
      </c>
      <c r="H40" s="44">
        <f>+H37</f>
        <v>862.9772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workbookViewId="0">
      <selection activeCell="C9" sqref="C9"/>
    </sheetView>
  </sheetViews>
  <sheetFormatPr defaultColWidth="10" defaultRowHeight="13.5" customHeight="1"/>
  <cols>
    <col min="1" max="1" width="9.57407407407407" customWidth="1"/>
    <col min="2" max="2" width="16.1388888888889" customWidth="1"/>
    <col min="3" max="5" width="9.11111111111111" customWidth="1"/>
    <col min="6" max="25" width="7.71296296296296" customWidth="1"/>
    <col min="26" max="26" width="9.71296296296296" customWidth="1"/>
  </cols>
  <sheetData>
    <row r="1" ht="16.5" customHeight="1" spans="1:25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3" t="s">
        <v>131</v>
      </c>
      <c r="Y1" s="23"/>
    </row>
    <row r="2" ht="33.75" customHeight="1" spans="1:25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ht="22.5" customHeight="1" spans="1:25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4" t="s">
        <v>30</v>
      </c>
      <c r="Y3" s="24"/>
    </row>
    <row r="4" ht="22.5" customHeight="1" spans="1:25">
      <c r="A4" s="19" t="s">
        <v>132</v>
      </c>
      <c r="B4" s="19" t="s">
        <v>133</v>
      </c>
      <c r="C4" s="19" t="s">
        <v>134</v>
      </c>
      <c r="D4" s="19" t="s">
        <v>135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127</v>
      </c>
      <c r="T4" s="19"/>
      <c r="U4" s="19"/>
      <c r="V4" s="19"/>
      <c r="W4" s="19"/>
      <c r="X4" s="19"/>
      <c r="Y4" s="19"/>
    </row>
    <row r="5" ht="22.5" customHeight="1" spans="1:25">
      <c r="A5" s="19"/>
      <c r="B5" s="19"/>
      <c r="C5" s="19"/>
      <c r="D5" s="19" t="s">
        <v>136</v>
      </c>
      <c r="E5" s="19" t="s">
        <v>137</v>
      </c>
      <c r="F5" s="19" t="s">
        <v>138</v>
      </c>
      <c r="G5" s="19" t="s">
        <v>139</v>
      </c>
      <c r="H5" s="19" t="s">
        <v>140</v>
      </c>
      <c r="I5" s="19" t="s">
        <v>141</v>
      </c>
      <c r="J5" s="19" t="s">
        <v>142</v>
      </c>
      <c r="K5" s="19"/>
      <c r="L5" s="19"/>
      <c r="M5" s="19"/>
      <c r="N5" s="19" t="s">
        <v>143</v>
      </c>
      <c r="O5" s="19" t="s">
        <v>144</v>
      </c>
      <c r="P5" s="19" t="s">
        <v>145</v>
      </c>
      <c r="Q5" s="19" t="s">
        <v>146</v>
      </c>
      <c r="R5" s="19" t="s">
        <v>147</v>
      </c>
      <c r="S5" s="19" t="s">
        <v>136</v>
      </c>
      <c r="T5" s="19" t="s">
        <v>137</v>
      </c>
      <c r="U5" s="19" t="s">
        <v>138</v>
      </c>
      <c r="V5" s="19" t="s">
        <v>139</v>
      </c>
      <c r="W5" s="19" t="s">
        <v>140</v>
      </c>
      <c r="X5" s="19" t="s">
        <v>141</v>
      </c>
      <c r="Y5" s="19" t="s">
        <v>148</v>
      </c>
    </row>
    <row r="6" ht="47.2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149</v>
      </c>
      <c r="K6" s="19" t="s">
        <v>150</v>
      </c>
      <c r="L6" s="19" t="s">
        <v>151</v>
      </c>
      <c r="M6" s="19" t="s">
        <v>140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3.25" customHeight="1" spans="1:25">
      <c r="A7" s="21"/>
      <c r="B7" s="32" t="s">
        <v>134</v>
      </c>
      <c r="C7" s="40">
        <f>+C9</f>
        <v>862.9772</v>
      </c>
      <c r="D7" s="40">
        <f>+D9</f>
        <v>862.9772</v>
      </c>
      <c r="E7" s="40">
        <f>+E9</f>
        <v>862.9772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ht="23.25" customHeight="1" spans="1:25">
      <c r="A8" s="6" t="s">
        <v>152</v>
      </c>
      <c r="B8" s="6" t="s">
        <v>153</v>
      </c>
      <c r="C8" s="40">
        <f>+C9</f>
        <v>862.9772</v>
      </c>
      <c r="D8" s="40">
        <f>+D9</f>
        <v>862.9772</v>
      </c>
      <c r="E8" s="40">
        <f>+E9</f>
        <v>862.9772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ht="23.25" customHeight="1" spans="1:25">
      <c r="A9" s="6">
        <v>406006</v>
      </c>
      <c r="B9" s="6" t="s">
        <v>153</v>
      </c>
      <c r="C9" s="40">
        <v>862.9772</v>
      </c>
      <c r="D9" s="40">
        <v>862.9772</v>
      </c>
      <c r="E9" s="40">
        <v>862.9772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D23" sqref="D23"/>
    </sheetView>
  </sheetViews>
  <sheetFormatPr defaultColWidth="10" defaultRowHeight="13.5" customHeight="1"/>
  <cols>
    <col min="1" max="1" width="4.57407407407407" customWidth="1"/>
    <col min="2" max="2" width="4.85185185185185" customWidth="1"/>
    <col min="3" max="3" width="5" customWidth="1"/>
    <col min="4" max="4" width="12" customWidth="1"/>
    <col min="5" max="5" width="25.712962962963" customWidth="1"/>
    <col min="6" max="6" width="12.4259259259259" customWidth="1"/>
    <col min="7" max="7" width="11.4259259259259" customWidth="1"/>
    <col min="8" max="8" width="14" customWidth="1"/>
    <col min="9" max="9" width="14.712962962963" customWidth="1"/>
    <col min="10" max="11" width="17.4259259259259" customWidth="1"/>
    <col min="12" max="12" width="9.71296296296296" customWidth="1"/>
  </cols>
  <sheetData>
    <row r="1" ht="16.5" customHeight="1" spans="1:11">
      <c r="A1" s="25"/>
      <c r="B1" s="1"/>
      <c r="C1" s="1"/>
      <c r="D1" s="46"/>
      <c r="E1" s="1"/>
      <c r="F1" s="1"/>
      <c r="G1" s="1"/>
      <c r="H1" s="1"/>
      <c r="I1" s="1"/>
      <c r="J1" s="1"/>
      <c r="K1" s="23" t="s">
        <v>154</v>
      </c>
    </row>
    <row r="2" ht="32.25" customHeight="1" spans="1:11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4.75" customHeight="1" spans="1:11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24" t="s">
        <v>30</v>
      </c>
    </row>
    <row r="4" ht="27.75" customHeight="1" spans="1:11">
      <c r="A4" s="19" t="s">
        <v>155</v>
      </c>
      <c r="B4" s="19"/>
      <c r="C4" s="19"/>
      <c r="D4" s="19" t="s">
        <v>156</v>
      </c>
      <c r="E4" s="19" t="s">
        <v>157</v>
      </c>
      <c r="F4" s="19" t="s">
        <v>134</v>
      </c>
      <c r="G4" s="19" t="s">
        <v>158</v>
      </c>
      <c r="H4" s="19" t="s">
        <v>159</v>
      </c>
      <c r="I4" s="19" t="s">
        <v>160</v>
      </c>
      <c r="J4" s="19" t="s">
        <v>161</v>
      </c>
      <c r="K4" s="19" t="s">
        <v>162</v>
      </c>
    </row>
    <row r="5" ht="26.25" customHeight="1" spans="1:11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/>
      <c r="H5" s="19"/>
      <c r="I5" s="19"/>
      <c r="J5" s="19"/>
      <c r="K5" s="19"/>
    </row>
    <row r="6" ht="23.25" customHeight="1" spans="1:11">
      <c r="A6" s="38"/>
      <c r="B6" s="38"/>
      <c r="C6" s="38"/>
      <c r="D6" s="32" t="s">
        <v>134</v>
      </c>
      <c r="E6" s="21"/>
      <c r="F6" s="20">
        <f>+F7</f>
        <v>863.2112</v>
      </c>
      <c r="G6" s="20">
        <f>+G7</f>
        <v>863.2112</v>
      </c>
      <c r="H6" s="20">
        <f>+H7</f>
        <v>0</v>
      </c>
      <c r="I6" s="20"/>
      <c r="J6" s="21"/>
      <c r="K6" s="21"/>
    </row>
    <row r="7" ht="23.25" customHeight="1" spans="1:11">
      <c r="A7" s="38"/>
      <c r="B7" s="38"/>
      <c r="C7" s="38"/>
      <c r="D7" s="6" t="s">
        <v>152</v>
      </c>
      <c r="E7" s="6" t="s">
        <v>153</v>
      </c>
      <c r="F7" s="48">
        <f>+F8</f>
        <v>863.2112</v>
      </c>
      <c r="G7" s="48">
        <f>+G8</f>
        <v>863.2112</v>
      </c>
      <c r="H7" s="48">
        <f>+H8</f>
        <v>0</v>
      </c>
      <c r="I7" s="48"/>
      <c r="J7" s="33"/>
      <c r="K7" s="33"/>
    </row>
    <row r="8" ht="23.25" customHeight="1" spans="1:11">
      <c r="A8" s="38"/>
      <c r="B8" s="38"/>
      <c r="C8" s="38"/>
      <c r="D8" s="6">
        <v>406006</v>
      </c>
      <c r="E8" s="6" t="s">
        <v>153</v>
      </c>
      <c r="F8" s="48">
        <f>SUM(F9:F14)</f>
        <v>863.2112</v>
      </c>
      <c r="G8" s="48">
        <f>SUM(G9:G14)</f>
        <v>863.2112</v>
      </c>
      <c r="H8" s="48">
        <f>SUM(H9:H14)</f>
        <v>0</v>
      </c>
      <c r="I8" s="48"/>
      <c r="J8" s="33"/>
      <c r="K8" s="33"/>
    </row>
    <row r="9" ht="23.25" customHeight="1" spans="1:11">
      <c r="A9" s="38" t="s">
        <v>166</v>
      </c>
      <c r="B9" s="38" t="s">
        <v>167</v>
      </c>
      <c r="C9" s="38" t="s">
        <v>167</v>
      </c>
      <c r="D9" s="28" t="s">
        <v>168</v>
      </c>
      <c r="E9" s="28" t="s">
        <v>169</v>
      </c>
      <c r="F9" s="48">
        <f t="shared" ref="F9:F14" si="0">+G9+H9</f>
        <v>85.7052</v>
      </c>
      <c r="G9" s="48">
        <v>85.7052</v>
      </c>
      <c r="H9" s="48"/>
      <c r="I9" s="48"/>
      <c r="J9" s="33"/>
      <c r="K9" s="33"/>
    </row>
    <row r="10" ht="23.25" customHeight="1" spans="1:11">
      <c r="A10" s="38" t="s">
        <v>166</v>
      </c>
      <c r="B10" s="38" t="s">
        <v>170</v>
      </c>
      <c r="C10" s="38" t="s">
        <v>170</v>
      </c>
      <c r="D10" s="28" t="s">
        <v>171</v>
      </c>
      <c r="E10" s="28" t="s">
        <v>172</v>
      </c>
      <c r="F10" s="48">
        <f t="shared" si="0"/>
        <v>6.4442</v>
      </c>
      <c r="G10" s="48">
        <v>6.4442</v>
      </c>
      <c r="H10" s="48"/>
      <c r="I10" s="48"/>
      <c r="J10" s="33"/>
      <c r="K10" s="33"/>
    </row>
    <row r="11" ht="23.25" customHeight="1" spans="1:11">
      <c r="A11" s="38" t="s">
        <v>173</v>
      </c>
      <c r="B11" s="38" t="s">
        <v>174</v>
      </c>
      <c r="C11" s="38" t="s">
        <v>175</v>
      </c>
      <c r="D11" s="28" t="s">
        <v>176</v>
      </c>
      <c r="E11" s="28" t="s">
        <v>177</v>
      </c>
      <c r="F11" s="48">
        <f t="shared" si="0"/>
        <v>39.1257</v>
      </c>
      <c r="G11" s="48">
        <v>39.1257</v>
      </c>
      <c r="H11" s="48"/>
      <c r="I11" s="48"/>
      <c r="J11" s="33"/>
      <c r="K11" s="33"/>
    </row>
    <row r="12" ht="23.25" customHeight="1" spans="1:11">
      <c r="A12" s="38" t="s">
        <v>178</v>
      </c>
      <c r="B12" s="38" t="s">
        <v>175</v>
      </c>
      <c r="C12" s="38" t="s">
        <v>175</v>
      </c>
      <c r="D12" s="28" t="s">
        <v>179</v>
      </c>
      <c r="E12" s="28" t="s">
        <v>180</v>
      </c>
      <c r="F12" s="48">
        <f t="shared" si="0"/>
        <v>667.6572</v>
      </c>
      <c r="G12" s="48">
        <v>667.6572</v>
      </c>
      <c r="H12" s="48"/>
      <c r="I12" s="48"/>
      <c r="J12" s="33"/>
      <c r="K12" s="33"/>
    </row>
    <row r="13" ht="23.25" customHeight="1" spans="1:11">
      <c r="A13" s="38" t="s">
        <v>178</v>
      </c>
      <c r="B13" s="38" t="s">
        <v>175</v>
      </c>
      <c r="C13" s="38" t="s">
        <v>181</v>
      </c>
      <c r="D13" s="28" t="s">
        <v>182</v>
      </c>
      <c r="E13" s="28" t="s">
        <v>183</v>
      </c>
      <c r="F13" s="48">
        <f t="shared" si="0"/>
        <v>0</v>
      </c>
      <c r="G13" s="48"/>
      <c r="H13" s="48"/>
      <c r="I13" s="48"/>
      <c r="J13" s="33"/>
      <c r="K13" s="33"/>
    </row>
    <row r="14" ht="23.25" customHeight="1" spans="1:11">
      <c r="A14" s="38" t="s">
        <v>184</v>
      </c>
      <c r="B14" s="38" t="s">
        <v>181</v>
      </c>
      <c r="C14" s="38" t="s">
        <v>175</v>
      </c>
      <c r="D14" s="28" t="s">
        <v>185</v>
      </c>
      <c r="E14" s="28" t="s">
        <v>186</v>
      </c>
      <c r="F14" s="48">
        <f t="shared" si="0"/>
        <v>64.2789</v>
      </c>
      <c r="G14" s="48">
        <v>64.2789</v>
      </c>
      <c r="H14" s="48"/>
      <c r="I14" s="48"/>
      <c r="J14" s="33"/>
      <c r="K14" s="3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  <ignoredErrors>
    <ignoredError sqref="F9:F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workbookViewId="0">
      <selection activeCell="G13" sqref="G13"/>
    </sheetView>
  </sheetViews>
  <sheetFormatPr defaultColWidth="10" defaultRowHeight="13.5" customHeight="1"/>
  <cols>
    <col min="1" max="1" width="3.57407407407407" customWidth="1"/>
    <col min="2" max="2" width="4.71296296296296" customWidth="1"/>
    <col min="3" max="3" width="4.57407407407407" customWidth="1"/>
    <col min="4" max="4" width="8.88888888888889" customWidth="1"/>
    <col min="5" max="5" width="20.1388888888889" customWidth="1"/>
    <col min="6" max="6" width="9.28703703703704" customWidth="1"/>
    <col min="7" max="7" width="7.71296296296296" customWidth="1"/>
    <col min="8" max="12" width="7.13888888888889" customWidth="1"/>
    <col min="13" max="13" width="6.71296296296296" customWidth="1"/>
    <col min="14" max="17" width="7.13888888888889" customWidth="1"/>
    <col min="18" max="18" width="7" customWidth="1"/>
    <col min="19" max="20" width="7.13888888888889" customWidth="1"/>
    <col min="21" max="22" width="9.71296296296296" customWidth="1"/>
  </cols>
  <sheetData>
    <row r="1" ht="16.5" customHeight="1" spans="1:20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3" t="s">
        <v>187</v>
      </c>
      <c r="T1" s="23"/>
    </row>
    <row r="2" ht="42" customHeight="1" spans="1:20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ht="20.25" customHeight="1" spans="1:20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30</v>
      </c>
      <c r="T3" s="24"/>
    </row>
    <row r="4" ht="20.25" customHeight="1" spans="1:20">
      <c r="A4" s="19" t="s">
        <v>155</v>
      </c>
      <c r="B4" s="19"/>
      <c r="C4" s="19"/>
      <c r="D4" s="19" t="s">
        <v>188</v>
      </c>
      <c r="E4" s="19" t="s">
        <v>189</v>
      </c>
      <c r="F4" s="19" t="s">
        <v>190</v>
      </c>
      <c r="G4" s="19" t="s">
        <v>191</v>
      </c>
      <c r="H4" s="19" t="s">
        <v>192</v>
      </c>
      <c r="I4" s="19" t="s">
        <v>193</v>
      </c>
      <c r="J4" s="19" t="s">
        <v>194</v>
      </c>
      <c r="K4" s="19" t="s">
        <v>195</v>
      </c>
      <c r="L4" s="19" t="s">
        <v>196</v>
      </c>
      <c r="M4" s="19" t="s">
        <v>197</v>
      </c>
      <c r="N4" s="19" t="s">
        <v>198</v>
      </c>
      <c r="O4" s="19" t="s">
        <v>199</v>
      </c>
      <c r="P4" s="19" t="s">
        <v>200</v>
      </c>
      <c r="Q4" s="19" t="s">
        <v>201</v>
      </c>
      <c r="R4" s="19" t="s">
        <v>202</v>
      </c>
      <c r="S4" s="19" t="s">
        <v>203</v>
      </c>
      <c r="T4" s="19" t="s">
        <v>204</v>
      </c>
    </row>
    <row r="5" ht="36" customHeight="1" spans="1:20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3.25" customHeight="1" spans="1:20">
      <c r="A6" s="21"/>
      <c r="B6" s="21"/>
      <c r="C6" s="21"/>
      <c r="D6" s="21"/>
      <c r="E6" s="32" t="s">
        <v>134</v>
      </c>
      <c r="F6" s="20">
        <f>+F7</f>
        <v>862.9772</v>
      </c>
      <c r="G6" s="20">
        <f>+G7</f>
        <v>730.9772</v>
      </c>
      <c r="H6" s="20">
        <f>+H7</f>
        <v>127</v>
      </c>
      <c r="I6" s="20">
        <f>+I7</f>
        <v>5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23.25" customHeight="1" spans="1:20">
      <c r="A7" s="21"/>
      <c r="B7" s="21"/>
      <c r="C7" s="21"/>
      <c r="D7" s="6" t="s">
        <v>152</v>
      </c>
      <c r="E7" s="6" t="s">
        <v>153</v>
      </c>
      <c r="F7" s="20">
        <f>+F8</f>
        <v>862.9772</v>
      </c>
      <c r="G7" s="20">
        <f>+G8</f>
        <v>730.9772</v>
      </c>
      <c r="H7" s="20">
        <f>+H8</f>
        <v>127</v>
      </c>
      <c r="I7" s="20">
        <f>+I8</f>
        <v>5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23.25" customHeight="1" spans="1:20">
      <c r="A8" s="21"/>
      <c r="B8" s="21"/>
      <c r="C8" s="21"/>
      <c r="D8" s="6">
        <v>406006</v>
      </c>
      <c r="E8" s="6" t="s">
        <v>153</v>
      </c>
      <c r="F8" s="20">
        <f>SUM(F9:F14)</f>
        <v>862.9772</v>
      </c>
      <c r="G8" s="20">
        <f>SUM(G9:G14)</f>
        <v>730.9772</v>
      </c>
      <c r="H8" s="20">
        <f>SUM(H9:H14)</f>
        <v>127</v>
      </c>
      <c r="I8" s="20">
        <f>SUM(I9:I14)</f>
        <v>5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23.25" customHeight="1" spans="1:20">
      <c r="A9" s="21" t="s">
        <v>178</v>
      </c>
      <c r="B9" s="21" t="s">
        <v>175</v>
      </c>
      <c r="C9" s="21" t="s">
        <v>175</v>
      </c>
      <c r="D9" s="6">
        <v>406006</v>
      </c>
      <c r="E9" s="6" t="s">
        <v>180</v>
      </c>
      <c r="F9" s="20">
        <f>SUM(G9:T9)</f>
        <v>667.6572</v>
      </c>
      <c r="G9" s="20">
        <f>+'3支出总表'!F12-O9-H9-I9</f>
        <v>535.6572</v>
      </c>
      <c r="H9" s="20">
        <v>127</v>
      </c>
      <c r="I9" s="20">
        <v>5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ht="23.25" customHeight="1" spans="1:20">
      <c r="A10" s="21" t="s">
        <v>166</v>
      </c>
      <c r="B10" s="21" t="s">
        <v>167</v>
      </c>
      <c r="C10" s="21" t="s">
        <v>167</v>
      </c>
      <c r="D10" s="6">
        <v>406006</v>
      </c>
      <c r="E10" s="6" t="s">
        <v>169</v>
      </c>
      <c r="F10" s="20">
        <f t="shared" ref="F9:F14" si="0">SUM(G10:T10)</f>
        <v>85.7052</v>
      </c>
      <c r="G10" s="20">
        <f>+'3支出总表'!F9</f>
        <v>85.7052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ht="23.25" customHeight="1" spans="1:20">
      <c r="A11" s="21" t="s">
        <v>166</v>
      </c>
      <c r="B11" s="21" t="s">
        <v>170</v>
      </c>
      <c r="C11" s="21" t="s">
        <v>170</v>
      </c>
      <c r="D11" s="6">
        <v>406006</v>
      </c>
      <c r="E11" s="6" t="s">
        <v>172</v>
      </c>
      <c r="F11" s="20">
        <f t="shared" si="0"/>
        <v>6.4442</v>
      </c>
      <c r="G11" s="20">
        <f>+'3支出总表'!F10</f>
        <v>6.4442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ht="23.25" customHeight="1" spans="1:20">
      <c r="A12" s="21" t="s">
        <v>173</v>
      </c>
      <c r="B12" s="21" t="s">
        <v>174</v>
      </c>
      <c r="C12" s="21" t="s">
        <v>175</v>
      </c>
      <c r="D12" s="6">
        <v>406006</v>
      </c>
      <c r="E12" s="6" t="s">
        <v>177</v>
      </c>
      <c r="F12" s="20">
        <f t="shared" si="0"/>
        <v>39.0917</v>
      </c>
      <c r="G12" s="20">
        <v>39.0917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ht="23.25" customHeight="1" spans="1:20">
      <c r="A13" s="21" t="s">
        <v>184</v>
      </c>
      <c r="B13" s="21" t="s">
        <v>181</v>
      </c>
      <c r="C13" s="21" t="s">
        <v>175</v>
      </c>
      <c r="D13" s="6">
        <v>406006</v>
      </c>
      <c r="E13" s="6" t="s">
        <v>186</v>
      </c>
      <c r="F13" s="20">
        <f t="shared" si="0"/>
        <v>64.0789</v>
      </c>
      <c r="G13" s="20">
        <v>64.0789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ht="23.25" customHeight="1" spans="1:20">
      <c r="A14" s="21" t="s">
        <v>178</v>
      </c>
      <c r="B14" s="21" t="s">
        <v>175</v>
      </c>
      <c r="C14" s="21" t="s">
        <v>181</v>
      </c>
      <c r="D14" s="6">
        <v>406006</v>
      </c>
      <c r="E14" s="6" t="s">
        <v>183</v>
      </c>
      <c r="F14" s="20">
        <f t="shared" si="0"/>
        <v>0</v>
      </c>
      <c r="G14" s="20"/>
      <c r="H14" s="20">
        <f>'3支出总表'!H13</f>
        <v>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  <ignoredErrors>
    <ignoredError sqref="J9:N9 I13:O13 G10:O11 H12:O12 G14 I14:O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workbookViewId="0">
      <selection activeCell="H12" sqref="H12"/>
    </sheetView>
  </sheetViews>
  <sheetFormatPr defaultColWidth="10" defaultRowHeight="13.5" customHeight="1"/>
  <cols>
    <col min="1" max="2" width="4.13888888888889" customWidth="1"/>
    <col min="3" max="3" width="4.28703703703704" customWidth="1"/>
    <col min="4" max="4" width="7.22222222222222" customWidth="1"/>
    <col min="5" max="5" width="15.8518518518519" customWidth="1"/>
    <col min="6" max="6" width="9" customWidth="1"/>
    <col min="7" max="7" width="7.71296296296296" customWidth="1"/>
    <col min="8" max="8" width="9.62962962962963" customWidth="1"/>
    <col min="9" max="16" width="7.13888888888889" customWidth="1"/>
    <col min="17" max="17" width="5.85185185185185" customWidth="1"/>
    <col min="18" max="21" width="7.13888888888889" customWidth="1"/>
    <col min="22" max="23" width="9.71296296296296" customWidth="1"/>
  </cols>
  <sheetData>
    <row r="1" ht="16.5" customHeight="1" spans="1:21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3" t="s">
        <v>205</v>
      </c>
      <c r="U1" s="23"/>
    </row>
    <row r="2" ht="37.5" customHeight="1" spans="1:21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ht="24" customHeight="1" spans="1:21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4" t="s">
        <v>30</v>
      </c>
      <c r="U3" s="24"/>
    </row>
    <row r="4" ht="22.5" customHeight="1" spans="1:21">
      <c r="A4" s="19" t="s">
        <v>155</v>
      </c>
      <c r="B4" s="19"/>
      <c r="C4" s="19"/>
      <c r="D4" s="19" t="s">
        <v>188</v>
      </c>
      <c r="E4" s="19" t="s">
        <v>189</v>
      </c>
      <c r="F4" s="19" t="s">
        <v>206</v>
      </c>
      <c r="G4" s="19" t="s">
        <v>158</v>
      </c>
      <c r="H4" s="19"/>
      <c r="I4" s="19"/>
      <c r="J4" s="19"/>
      <c r="K4" s="19" t="s">
        <v>159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66.75" customHeight="1" spans="1:21">
      <c r="A5" s="19" t="s">
        <v>163</v>
      </c>
      <c r="B5" s="19" t="s">
        <v>164</v>
      </c>
      <c r="C5" s="19" t="s">
        <v>165</v>
      </c>
      <c r="D5" s="19"/>
      <c r="E5" s="19"/>
      <c r="F5" s="19"/>
      <c r="G5" s="19" t="s">
        <v>134</v>
      </c>
      <c r="H5" s="19" t="s">
        <v>207</v>
      </c>
      <c r="I5" s="19" t="s">
        <v>208</v>
      </c>
      <c r="J5" s="19" t="s">
        <v>199</v>
      </c>
      <c r="K5" s="19" t="s">
        <v>134</v>
      </c>
      <c r="L5" s="19" t="s">
        <v>209</v>
      </c>
      <c r="M5" s="19" t="s">
        <v>210</v>
      </c>
      <c r="N5" s="19" t="s">
        <v>211</v>
      </c>
      <c r="O5" s="19" t="s">
        <v>201</v>
      </c>
      <c r="P5" s="19" t="s">
        <v>212</v>
      </c>
      <c r="Q5" s="19" t="s">
        <v>213</v>
      </c>
      <c r="R5" s="19" t="s">
        <v>214</v>
      </c>
      <c r="S5" s="19" t="s">
        <v>197</v>
      </c>
      <c r="T5" s="19" t="s">
        <v>200</v>
      </c>
      <c r="U5" s="19" t="s">
        <v>204</v>
      </c>
    </row>
    <row r="6" ht="23.25" customHeight="1" spans="1:21">
      <c r="A6" s="21"/>
      <c r="B6" s="21"/>
      <c r="C6" s="21"/>
      <c r="D6" s="21"/>
      <c r="E6" s="32" t="s">
        <v>134</v>
      </c>
      <c r="F6" s="20">
        <f t="shared" ref="F6:N6" si="0">+F7</f>
        <v>862.9772</v>
      </c>
      <c r="G6" s="20">
        <f t="shared" si="0"/>
        <v>862.9772</v>
      </c>
      <c r="H6" s="20">
        <f t="shared" si="0"/>
        <v>730.9772</v>
      </c>
      <c r="I6" s="20">
        <f t="shared" si="0"/>
        <v>132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0"/>
      <c r="P6" s="20"/>
      <c r="Q6" s="20"/>
      <c r="R6" s="20"/>
      <c r="S6" s="20"/>
      <c r="T6" s="20"/>
      <c r="U6" s="20"/>
    </row>
    <row r="7" ht="23.25" customHeight="1" spans="1:21">
      <c r="A7" s="21"/>
      <c r="B7" s="21"/>
      <c r="C7" s="21"/>
      <c r="D7" s="6" t="s">
        <v>152</v>
      </c>
      <c r="E7" s="6" t="s">
        <v>153</v>
      </c>
      <c r="F7" s="20">
        <f t="shared" ref="F7:N7" si="1">+F8</f>
        <v>862.9772</v>
      </c>
      <c r="G7" s="20">
        <f t="shared" si="1"/>
        <v>862.9772</v>
      </c>
      <c r="H7" s="20">
        <f t="shared" si="1"/>
        <v>730.9772</v>
      </c>
      <c r="I7" s="20">
        <f t="shared" si="1"/>
        <v>132</v>
      </c>
      <c r="J7" s="20">
        <f t="shared" si="1"/>
        <v>0</v>
      </c>
      <c r="K7" s="20">
        <f t="shared" si="1"/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/>
      <c r="P7" s="20"/>
      <c r="Q7" s="20"/>
      <c r="R7" s="20"/>
      <c r="S7" s="20"/>
      <c r="T7" s="20"/>
      <c r="U7" s="20"/>
    </row>
    <row r="8" ht="23.25" customHeight="1" spans="1:21">
      <c r="A8" s="21"/>
      <c r="B8" s="21"/>
      <c r="C8" s="21"/>
      <c r="D8" s="6">
        <v>406006</v>
      </c>
      <c r="E8" s="6" t="s">
        <v>153</v>
      </c>
      <c r="F8" s="20">
        <f>SUM(F9:F14)</f>
        <v>862.9772</v>
      </c>
      <c r="G8" s="20">
        <f>SUM(G9:G14)</f>
        <v>862.9772</v>
      </c>
      <c r="H8" s="20">
        <f>SUM(H9:H14)</f>
        <v>730.9772</v>
      </c>
      <c r="I8" s="20">
        <f>SUM(I9:I14)</f>
        <v>132</v>
      </c>
      <c r="J8" s="20"/>
      <c r="K8" s="20">
        <f t="shared" ref="K8:Q8" si="2">SUM(K9:K14)</f>
        <v>0</v>
      </c>
      <c r="L8" s="20">
        <f t="shared" si="2"/>
        <v>0</v>
      </c>
      <c r="M8" s="20">
        <f t="shared" si="2"/>
        <v>0</v>
      </c>
      <c r="N8" s="20">
        <f t="shared" si="2"/>
        <v>0</v>
      </c>
      <c r="O8" s="20"/>
      <c r="P8" s="20"/>
      <c r="Q8" s="20"/>
      <c r="R8" s="20"/>
      <c r="S8" s="20"/>
      <c r="T8" s="20"/>
      <c r="U8" s="20"/>
    </row>
    <row r="9" ht="23.25" customHeight="1" spans="1:21">
      <c r="A9" s="21" t="s">
        <v>178</v>
      </c>
      <c r="B9" s="21" t="s">
        <v>175</v>
      </c>
      <c r="C9" s="21" t="s">
        <v>175</v>
      </c>
      <c r="D9" s="6">
        <v>406006</v>
      </c>
      <c r="E9" s="6" t="s">
        <v>180</v>
      </c>
      <c r="F9" s="40">
        <f t="shared" ref="F9:F14" si="3">+G9+K9</f>
        <v>667.6572</v>
      </c>
      <c r="G9" s="20">
        <f t="shared" ref="G9:G14" si="4">SUM(H9:J9)</f>
        <v>667.6572</v>
      </c>
      <c r="H9" s="20">
        <f>+'4支出分类(政府预算)'!G9</f>
        <v>535.6572</v>
      </c>
      <c r="I9" s="20">
        <v>132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23.25" customHeight="1" spans="1:21">
      <c r="A10" s="21" t="s">
        <v>166</v>
      </c>
      <c r="B10" s="21" t="s">
        <v>167</v>
      </c>
      <c r="C10" s="21" t="s">
        <v>167</v>
      </c>
      <c r="D10" s="6">
        <v>406006</v>
      </c>
      <c r="E10" s="6" t="s">
        <v>169</v>
      </c>
      <c r="F10" s="40">
        <f t="shared" si="3"/>
        <v>85.7052</v>
      </c>
      <c r="G10" s="20">
        <f t="shared" si="4"/>
        <v>85.7052</v>
      </c>
      <c r="H10" s="20">
        <f>+'4支出分类(政府预算)'!G10</f>
        <v>85.7052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23.25" customHeight="1" spans="1:21">
      <c r="A11" s="21" t="s">
        <v>166</v>
      </c>
      <c r="B11" s="21" t="s">
        <v>170</v>
      </c>
      <c r="C11" s="21" t="s">
        <v>170</v>
      </c>
      <c r="D11" s="6">
        <v>406006</v>
      </c>
      <c r="E11" s="6" t="s">
        <v>172</v>
      </c>
      <c r="F11" s="40">
        <f t="shared" si="3"/>
        <v>6.4442</v>
      </c>
      <c r="G11" s="20">
        <f t="shared" si="4"/>
        <v>6.4442</v>
      </c>
      <c r="H11" s="20">
        <f>+'4支出分类(政府预算)'!G11</f>
        <v>6.4442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23.25" customHeight="1" spans="1:21">
      <c r="A12" s="21" t="s">
        <v>173</v>
      </c>
      <c r="B12" s="21" t="s">
        <v>174</v>
      </c>
      <c r="C12" s="21" t="s">
        <v>175</v>
      </c>
      <c r="D12" s="6">
        <v>406006</v>
      </c>
      <c r="E12" s="6" t="s">
        <v>177</v>
      </c>
      <c r="F12" s="40">
        <f t="shared" si="3"/>
        <v>39.0917</v>
      </c>
      <c r="G12" s="20">
        <f t="shared" si="4"/>
        <v>39.0917</v>
      </c>
      <c r="H12" s="20">
        <f>+'4支出分类(政府预算)'!G12</f>
        <v>39.0917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23.25" customHeight="1" spans="1:21">
      <c r="A13" s="21" t="s">
        <v>184</v>
      </c>
      <c r="B13" s="21" t="s">
        <v>181</v>
      </c>
      <c r="C13" s="21" t="s">
        <v>175</v>
      </c>
      <c r="D13" s="6">
        <v>406006</v>
      </c>
      <c r="E13" s="6" t="s">
        <v>186</v>
      </c>
      <c r="F13" s="40">
        <f t="shared" si="3"/>
        <v>64.0789</v>
      </c>
      <c r="G13" s="20">
        <f t="shared" si="4"/>
        <v>64.0789</v>
      </c>
      <c r="H13" s="20">
        <f>+'4支出分类(政府预算)'!G13</f>
        <v>64.0789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23.25" customHeight="1" spans="1:21">
      <c r="A14" s="21" t="s">
        <v>178</v>
      </c>
      <c r="B14" s="21" t="s">
        <v>175</v>
      </c>
      <c r="C14" s="21" t="s">
        <v>181</v>
      </c>
      <c r="D14" s="6">
        <v>406006</v>
      </c>
      <c r="E14" s="6" t="s">
        <v>183</v>
      </c>
      <c r="F14" s="40">
        <f t="shared" si="3"/>
        <v>0</v>
      </c>
      <c r="G14" s="20">
        <f t="shared" si="4"/>
        <v>0</v>
      </c>
      <c r="H14" s="20"/>
      <c r="I14" s="20"/>
      <c r="J14" s="20"/>
      <c r="K14" s="20">
        <f>SUM(L14:Q14)</f>
        <v>0</v>
      </c>
      <c r="L14" s="20"/>
      <c r="M14" s="20">
        <f>+'4支出分类(政府预算)'!H14</f>
        <v>0</v>
      </c>
      <c r="N14" s="20"/>
      <c r="O14" s="20"/>
      <c r="P14" s="20"/>
      <c r="Q14" s="20"/>
      <c r="R14" s="20"/>
      <c r="S14" s="20"/>
      <c r="T14" s="20"/>
      <c r="U14" s="2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opLeftCell="A6" workbookViewId="0">
      <selection activeCell="D14" sqref="D14:D27"/>
    </sheetView>
  </sheetViews>
  <sheetFormatPr defaultColWidth="10" defaultRowHeight="13.5" customHeight="1" outlineLevelCol="4"/>
  <cols>
    <col min="1" max="1" width="38" customWidth="1"/>
    <col min="2" max="2" width="21" customWidth="1"/>
    <col min="3" max="3" width="28.8518518518519" customWidth="1"/>
    <col min="4" max="4" width="22.287037037037" customWidth="1"/>
    <col min="5" max="5" width="0.138888888888889" customWidth="1"/>
    <col min="6" max="6" width="9.71296296296296" customWidth="1"/>
  </cols>
  <sheetData>
    <row r="1" ht="16.5" customHeight="1" spans="1:5">
      <c r="A1" s="25"/>
      <c r="B1" s="1"/>
      <c r="C1" s="1"/>
      <c r="D1" s="23" t="s">
        <v>215</v>
      </c>
      <c r="E1" s="1"/>
    </row>
    <row r="2" ht="32.25" customHeight="1" spans="1:5">
      <c r="A2" s="26" t="s">
        <v>11</v>
      </c>
      <c r="B2" s="26"/>
      <c r="C2" s="26"/>
      <c r="D2" s="26"/>
      <c r="E2" s="1"/>
    </row>
    <row r="3" ht="18.75" customHeight="1" spans="1:5">
      <c r="A3" s="18" t="s">
        <v>29</v>
      </c>
      <c r="B3" s="18"/>
      <c r="C3" s="18"/>
      <c r="D3" s="24" t="s">
        <v>30</v>
      </c>
      <c r="E3" s="25"/>
    </row>
    <row r="4" ht="20.25" customHeight="1" spans="1:5">
      <c r="A4" s="19" t="s">
        <v>31</v>
      </c>
      <c r="B4" s="19"/>
      <c r="C4" s="19" t="s">
        <v>32</v>
      </c>
      <c r="D4" s="19"/>
      <c r="E4" s="25"/>
    </row>
    <row r="5" ht="20.25" customHeight="1" spans="1:5">
      <c r="A5" s="19" t="s">
        <v>33</v>
      </c>
      <c r="B5" s="19" t="s">
        <v>34</v>
      </c>
      <c r="C5" s="19" t="s">
        <v>33</v>
      </c>
      <c r="D5" s="19" t="s">
        <v>34</v>
      </c>
      <c r="E5" s="25"/>
    </row>
    <row r="6" ht="20.25" customHeight="1" spans="1:5">
      <c r="A6" s="32" t="s">
        <v>216</v>
      </c>
      <c r="B6" s="42">
        <v>862.9772</v>
      </c>
      <c r="C6" s="32" t="s">
        <v>217</v>
      </c>
      <c r="D6" s="43">
        <f>+B6</f>
        <v>862.9772</v>
      </c>
      <c r="E6" s="25"/>
    </row>
    <row r="7" ht="20.25" customHeight="1" spans="1:5">
      <c r="A7" s="39" t="s">
        <v>218</v>
      </c>
      <c r="B7" s="44">
        <f>+B6</f>
        <v>862.9772</v>
      </c>
      <c r="C7" s="39" t="s">
        <v>39</v>
      </c>
      <c r="D7" s="45"/>
      <c r="E7" s="25"/>
    </row>
    <row r="8" ht="20.25" customHeight="1" spans="1:5">
      <c r="A8" s="39" t="s">
        <v>219</v>
      </c>
      <c r="B8" s="44">
        <f>+B6</f>
        <v>862.9772</v>
      </c>
      <c r="C8" s="39" t="s">
        <v>43</v>
      </c>
      <c r="D8" s="45"/>
      <c r="E8" s="25"/>
    </row>
    <row r="9" ht="31.5" customHeight="1" spans="1:5">
      <c r="A9" s="39" t="s">
        <v>46</v>
      </c>
      <c r="B9" s="44"/>
      <c r="C9" s="39" t="s">
        <v>47</v>
      </c>
      <c r="D9" s="45"/>
      <c r="E9" s="25"/>
    </row>
    <row r="10" ht="20.25" customHeight="1" spans="1:5">
      <c r="A10" s="39" t="s">
        <v>220</v>
      </c>
      <c r="B10" s="44"/>
      <c r="C10" s="39" t="s">
        <v>51</v>
      </c>
      <c r="D10" s="45"/>
      <c r="E10" s="25"/>
    </row>
    <row r="11" ht="20.25" customHeight="1" spans="1:5">
      <c r="A11" s="39" t="s">
        <v>221</v>
      </c>
      <c r="B11" s="44"/>
      <c r="C11" s="39" t="s">
        <v>55</v>
      </c>
      <c r="D11" s="45"/>
      <c r="E11" s="25"/>
    </row>
    <row r="12" ht="20.25" customHeight="1" spans="1:5">
      <c r="A12" s="39" t="s">
        <v>222</v>
      </c>
      <c r="B12" s="44"/>
      <c r="C12" s="39" t="s">
        <v>59</v>
      </c>
      <c r="D12" s="45"/>
      <c r="E12" s="25"/>
    </row>
    <row r="13" ht="20.25" customHeight="1" spans="1:5">
      <c r="A13" s="32" t="s">
        <v>223</v>
      </c>
      <c r="B13" s="42"/>
      <c r="C13" s="39" t="s">
        <v>63</v>
      </c>
      <c r="D13" s="45"/>
      <c r="E13" s="25"/>
    </row>
    <row r="14" ht="20.25" customHeight="1" spans="1:5">
      <c r="A14" s="39" t="s">
        <v>218</v>
      </c>
      <c r="B14" s="44"/>
      <c r="C14" s="39" t="s">
        <v>67</v>
      </c>
      <c r="D14" s="45">
        <v>92.1494</v>
      </c>
      <c r="E14" s="25"/>
    </row>
    <row r="15" ht="20.25" customHeight="1" spans="1:5">
      <c r="A15" s="39" t="s">
        <v>220</v>
      </c>
      <c r="B15" s="44"/>
      <c r="C15" s="39" t="s">
        <v>71</v>
      </c>
      <c r="D15" s="45"/>
      <c r="E15" s="25"/>
    </row>
    <row r="16" ht="20.25" customHeight="1" spans="1:5">
      <c r="A16" s="39" t="s">
        <v>221</v>
      </c>
      <c r="B16" s="44"/>
      <c r="C16" s="39" t="s">
        <v>75</v>
      </c>
      <c r="D16" s="45">
        <v>39.0917</v>
      </c>
      <c r="E16" s="25"/>
    </row>
    <row r="17" ht="20.25" customHeight="1" spans="1:5">
      <c r="A17" s="39" t="s">
        <v>222</v>
      </c>
      <c r="B17" s="44"/>
      <c r="C17" s="39" t="s">
        <v>79</v>
      </c>
      <c r="D17" s="45"/>
      <c r="E17" s="25"/>
    </row>
    <row r="18" ht="20.25" customHeight="1" spans="1:5">
      <c r="A18" s="38"/>
      <c r="B18" s="44"/>
      <c r="C18" s="39" t="s">
        <v>83</v>
      </c>
      <c r="D18" s="45"/>
      <c r="E18" s="25"/>
    </row>
    <row r="19" ht="20.25" customHeight="1" spans="1:5">
      <c r="A19" s="38"/>
      <c r="B19" s="44"/>
      <c r="C19" s="39" t="s">
        <v>87</v>
      </c>
      <c r="D19" s="45"/>
      <c r="E19" s="25"/>
    </row>
    <row r="20" ht="20.25" customHeight="1" spans="1:5">
      <c r="A20" s="38"/>
      <c r="B20" s="44"/>
      <c r="C20" s="39" t="s">
        <v>91</v>
      </c>
      <c r="D20" s="45">
        <v>667.6572</v>
      </c>
      <c r="E20" s="25"/>
    </row>
    <row r="21" ht="20.25" customHeight="1" spans="1:5">
      <c r="A21" s="38"/>
      <c r="B21" s="44"/>
      <c r="C21" s="39" t="s">
        <v>95</v>
      </c>
      <c r="D21" s="45"/>
      <c r="E21" s="25"/>
    </row>
    <row r="22" ht="20.25" customHeight="1" spans="1:5">
      <c r="A22" s="38"/>
      <c r="B22" s="44"/>
      <c r="C22" s="39" t="s">
        <v>98</v>
      </c>
      <c r="D22" s="45"/>
      <c r="E22" s="25"/>
    </row>
    <row r="23" ht="20.25" customHeight="1" spans="1:5">
      <c r="A23" s="38"/>
      <c r="B23" s="44"/>
      <c r="C23" s="39" t="s">
        <v>101</v>
      </c>
      <c r="D23" s="45"/>
      <c r="E23" s="25"/>
    </row>
    <row r="24" ht="20.25" customHeight="1" spans="1:5">
      <c r="A24" s="38"/>
      <c r="B24" s="44"/>
      <c r="C24" s="39" t="s">
        <v>103</v>
      </c>
      <c r="D24" s="45"/>
      <c r="E24" s="25"/>
    </row>
    <row r="25" ht="20.25" customHeight="1" spans="1:5">
      <c r="A25" s="38"/>
      <c r="B25" s="44"/>
      <c r="C25" s="39" t="s">
        <v>105</v>
      </c>
      <c r="D25" s="45"/>
      <c r="E25" s="25"/>
    </row>
    <row r="26" ht="20.25" customHeight="1" spans="1:5">
      <c r="A26" s="38"/>
      <c r="B26" s="44"/>
      <c r="C26" s="39" t="s">
        <v>107</v>
      </c>
      <c r="D26" s="45">
        <v>64.0789</v>
      </c>
      <c r="E26" s="25"/>
    </row>
    <row r="27" ht="20.25" customHeight="1" spans="1:5">
      <c r="A27" s="38"/>
      <c r="B27" s="44"/>
      <c r="C27" s="39" t="s">
        <v>109</v>
      </c>
      <c r="D27" s="45"/>
      <c r="E27" s="25"/>
    </row>
    <row r="28" ht="20.25" customHeight="1" spans="1:5">
      <c r="A28" s="38"/>
      <c r="B28" s="44"/>
      <c r="C28" s="39" t="s">
        <v>111</v>
      </c>
      <c r="D28" s="45"/>
      <c r="E28" s="25"/>
    </row>
    <row r="29" ht="20.25" customHeight="1" spans="1:5">
      <c r="A29" s="38"/>
      <c r="B29" s="44"/>
      <c r="C29" s="39" t="s">
        <v>113</v>
      </c>
      <c r="D29" s="45"/>
      <c r="E29" s="25"/>
    </row>
    <row r="30" ht="20.25" customHeight="1" spans="1:5">
      <c r="A30" s="38"/>
      <c r="B30" s="44"/>
      <c r="C30" s="39" t="s">
        <v>115</v>
      </c>
      <c r="D30" s="45"/>
      <c r="E30" s="25"/>
    </row>
    <row r="31" ht="20.25" customHeight="1" spans="1:5">
      <c r="A31" s="38"/>
      <c r="B31" s="44"/>
      <c r="C31" s="39" t="s">
        <v>117</v>
      </c>
      <c r="D31" s="45"/>
      <c r="E31" s="25"/>
    </row>
    <row r="32" ht="20.25" customHeight="1" spans="1:5">
      <c r="A32" s="38"/>
      <c r="B32" s="44"/>
      <c r="C32" s="39" t="s">
        <v>119</v>
      </c>
      <c r="D32" s="45"/>
      <c r="E32" s="25"/>
    </row>
    <row r="33" ht="20.25" customHeight="1" spans="1:5">
      <c r="A33" s="38"/>
      <c r="B33" s="44"/>
      <c r="C33" s="39" t="s">
        <v>121</v>
      </c>
      <c r="D33" s="45"/>
      <c r="E33" s="25"/>
    </row>
    <row r="34" ht="20.25" customHeight="1" spans="1:5">
      <c r="A34" s="38"/>
      <c r="B34" s="44"/>
      <c r="C34" s="39" t="s">
        <v>122</v>
      </c>
      <c r="D34" s="45"/>
      <c r="E34" s="25"/>
    </row>
    <row r="35" ht="20.25" customHeight="1" spans="1:5">
      <c r="A35" s="38"/>
      <c r="B35" s="44"/>
      <c r="C35" s="39" t="s">
        <v>123</v>
      </c>
      <c r="D35" s="45"/>
      <c r="E35" s="25"/>
    </row>
    <row r="36" ht="20.25" customHeight="1" spans="1:5">
      <c r="A36" s="38"/>
      <c r="B36" s="44"/>
      <c r="C36" s="39" t="s">
        <v>124</v>
      </c>
      <c r="D36" s="45"/>
      <c r="E36" s="25"/>
    </row>
    <row r="37" ht="20.25" customHeight="1" spans="1:5">
      <c r="A37" s="38"/>
      <c r="B37" s="44"/>
      <c r="C37" s="38"/>
      <c r="D37" s="44"/>
      <c r="E37" s="25"/>
    </row>
    <row r="38" ht="20.25" customHeight="1" spans="1:5">
      <c r="A38" s="38"/>
      <c r="B38" s="44"/>
      <c r="C38" s="39" t="s">
        <v>224</v>
      </c>
      <c r="D38" s="44"/>
      <c r="E38" s="25"/>
    </row>
    <row r="39" ht="20.25" customHeight="1" spans="1:5">
      <c r="A39" s="38"/>
      <c r="B39" s="44"/>
      <c r="C39" s="38"/>
      <c r="D39" s="44"/>
      <c r="E39" s="25"/>
    </row>
    <row r="40" ht="20.25" customHeight="1" spans="1:5">
      <c r="A40" s="39" t="s">
        <v>225</v>
      </c>
      <c r="B40" s="44">
        <f>+B6</f>
        <v>862.9772</v>
      </c>
      <c r="C40" s="39" t="s">
        <v>226</v>
      </c>
      <c r="D40" s="44">
        <f>+D6</f>
        <v>862.9772</v>
      </c>
      <c r="E40" s="25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L10" sqref="L10"/>
    </sheetView>
  </sheetViews>
  <sheetFormatPr defaultColWidth="10" defaultRowHeight="13.5" customHeight="1"/>
  <cols>
    <col min="1" max="2" width="4.85185185185185" customWidth="1"/>
    <col min="3" max="3" width="6" customWidth="1"/>
    <col min="4" max="4" width="9" customWidth="1"/>
    <col min="5" max="6" width="16.4259259259259" customWidth="1"/>
    <col min="7" max="7" width="11.4259259259259" customWidth="1"/>
    <col min="8" max="8" width="12.4259259259259" customWidth="1"/>
    <col min="9" max="9" width="10.8518518518519" customWidth="1"/>
    <col min="10" max="10" width="14.5740740740741" customWidth="1"/>
    <col min="11" max="11" width="11.4259259259259" customWidth="1"/>
    <col min="12" max="12" width="19" customWidth="1"/>
    <col min="13" max="13" width="9.71296296296296" customWidth="1"/>
  </cols>
  <sheetData>
    <row r="1" ht="16.5" customHeight="1" spans="1:12">
      <c r="A1" s="25"/>
      <c r="B1" s="1"/>
      <c r="C1" s="1"/>
      <c r="D1" s="25"/>
      <c r="E1" s="1"/>
      <c r="F1" s="1"/>
      <c r="G1" s="1"/>
      <c r="H1" s="1"/>
      <c r="I1" s="1"/>
      <c r="J1" s="1"/>
      <c r="K1" s="1"/>
      <c r="L1" s="23" t="s">
        <v>227</v>
      </c>
    </row>
    <row r="2" ht="43.5" customHeight="1" spans="1:12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4" customHeight="1" spans="1:12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24" t="s">
        <v>30</v>
      </c>
      <c r="L3" s="24"/>
    </row>
    <row r="4" ht="24.75" customHeight="1" spans="1:12">
      <c r="A4" s="19" t="s">
        <v>155</v>
      </c>
      <c r="B4" s="19"/>
      <c r="C4" s="19"/>
      <c r="D4" s="19" t="s">
        <v>156</v>
      </c>
      <c r="E4" s="19" t="s">
        <v>157</v>
      </c>
      <c r="F4" s="19" t="s">
        <v>134</v>
      </c>
      <c r="G4" s="19" t="s">
        <v>158</v>
      </c>
      <c r="H4" s="19"/>
      <c r="I4" s="19"/>
      <c r="J4" s="19"/>
      <c r="K4" s="19"/>
      <c r="L4" s="19" t="s">
        <v>159</v>
      </c>
    </row>
    <row r="5" ht="21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228</v>
      </c>
      <c r="I5" s="19"/>
      <c r="J5" s="19"/>
      <c r="K5" s="19" t="s">
        <v>229</v>
      </c>
      <c r="L5" s="19"/>
    </row>
    <row r="6" ht="44.25" customHeight="1" spans="1:12">
      <c r="A6" s="19" t="s">
        <v>163</v>
      </c>
      <c r="B6" s="19" t="s">
        <v>164</v>
      </c>
      <c r="C6" s="19" t="s">
        <v>165</v>
      </c>
      <c r="D6" s="19"/>
      <c r="E6" s="19"/>
      <c r="F6" s="19"/>
      <c r="G6" s="19"/>
      <c r="H6" s="19" t="s">
        <v>207</v>
      </c>
      <c r="I6" s="19" t="s">
        <v>230</v>
      </c>
      <c r="J6" s="19" t="s">
        <v>199</v>
      </c>
      <c r="K6" s="19"/>
      <c r="L6" s="19"/>
    </row>
    <row r="7" ht="23.25" customHeight="1" spans="1:12">
      <c r="A7" s="41"/>
      <c r="B7" s="41"/>
      <c r="C7" s="41"/>
      <c r="D7" s="21"/>
      <c r="E7" s="32" t="s">
        <v>134</v>
      </c>
      <c r="F7" s="20">
        <f>+G7+L7</f>
        <v>862.9772</v>
      </c>
      <c r="G7" s="20">
        <f t="shared" ref="G7:L7" si="0">+G8</f>
        <v>862.9772</v>
      </c>
      <c r="H7" s="20">
        <f t="shared" si="0"/>
        <v>730.9772</v>
      </c>
      <c r="I7" s="20">
        <f t="shared" si="0"/>
        <v>0</v>
      </c>
      <c r="J7" s="20">
        <f t="shared" si="0"/>
        <v>0</v>
      </c>
      <c r="K7" s="20">
        <f t="shared" si="0"/>
        <v>132</v>
      </c>
      <c r="L7" s="20">
        <f t="shared" si="0"/>
        <v>0</v>
      </c>
    </row>
    <row r="8" ht="23.25" customHeight="1" spans="1:12">
      <c r="A8" s="41"/>
      <c r="B8" s="41"/>
      <c r="C8" s="41"/>
      <c r="D8" s="6" t="s">
        <v>152</v>
      </c>
      <c r="E8" s="6" t="s">
        <v>153</v>
      </c>
      <c r="F8" s="20">
        <f>+G8+L8</f>
        <v>862.9772</v>
      </c>
      <c r="G8" s="20">
        <f t="shared" ref="G8:L8" si="1">+G9</f>
        <v>862.9772</v>
      </c>
      <c r="H8" s="20">
        <f t="shared" si="1"/>
        <v>730.9772</v>
      </c>
      <c r="I8" s="20">
        <f t="shared" si="1"/>
        <v>0</v>
      </c>
      <c r="J8" s="20">
        <f t="shared" si="1"/>
        <v>0</v>
      </c>
      <c r="K8" s="20">
        <f t="shared" si="1"/>
        <v>132</v>
      </c>
      <c r="L8" s="20">
        <f t="shared" si="1"/>
        <v>0</v>
      </c>
    </row>
    <row r="9" ht="23.25" customHeight="1" spans="1:12">
      <c r="A9" s="41"/>
      <c r="B9" s="41"/>
      <c r="C9" s="41"/>
      <c r="D9" s="6">
        <v>406006</v>
      </c>
      <c r="E9" s="6" t="s">
        <v>153</v>
      </c>
      <c r="F9" s="20">
        <f>+G9+L9</f>
        <v>862.9772</v>
      </c>
      <c r="G9" s="20">
        <f>SUM(H9:K9)</f>
        <v>862.9772</v>
      </c>
      <c r="H9" s="20">
        <f>+H10+H14+H19+H22</f>
        <v>730.9772</v>
      </c>
      <c r="I9" s="20">
        <f>+I10+I14+I19+I22</f>
        <v>0</v>
      </c>
      <c r="J9" s="20">
        <f>+J10+J14+J19+J22</f>
        <v>0</v>
      </c>
      <c r="K9" s="20">
        <f>+K10+K14+K19+K22</f>
        <v>132</v>
      </c>
      <c r="L9" s="20">
        <f>+L10+L14+L19+L22</f>
        <v>0</v>
      </c>
    </row>
    <row r="10" ht="23.25" customHeight="1" spans="1:12">
      <c r="A10" s="41" t="s">
        <v>178</v>
      </c>
      <c r="B10" s="41"/>
      <c r="C10" s="41"/>
      <c r="D10" s="6" t="s">
        <v>178</v>
      </c>
      <c r="E10" s="6" t="s">
        <v>231</v>
      </c>
      <c r="F10" s="20">
        <f t="shared" ref="F10:F24" si="2">+G10+L10</f>
        <v>667.6572</v>
      </c>
      <c r="G10" s="20">
        <f>SUM(H10:K10)</f>
        <v>667.6572</v>
      </c>
      <c r="H10" s="20">
        <f>+H11</f>
        <v>535.6572</v>
      </c>
      <c r="I10" s="20">
        <f>+I11</f>
        <v>0</v>
      </c>
      <c r="J10" s="20">
        <f>+J11</f>
        <v>0</v>
      </c>
      <c r="K10" s="20">
        <f>+K11</f>
        <v>132</v>
      </c>
      <c r="L10" s="20">
        <f>+L11</f>
        <v>0</v>
      </c>
    </row>
    <row r="11" ht="23.25" customHeight="1" spans="1:12">
      <c r="A11" s="41" t="s">
        <v>178</v>
      </c>
      <c r="B11" s="41" t="s">
        <v>175</v>
      </c>
      <c r="C11" s="41"/>
      <c r="D11" s="6" t="s">
        <v>232</v>
      </c>
      <c r="E11" s="6" t="s">
        <v>233</v>
      </c>
      <c r="F11" s="20">
        <f t="shared" si="2"/>
        <v>667.6572</v>
      </c>
      <c r="G11" s="20">
        <f>SUM(H11:K11)</f>
        <v>667.6572</v>
      </c>
      <c r="H11" s="20">
        <f>+H12+H13</f>
        <v>535.6572</v>
      </c>
      <c r="I11" s="20">
        <f>+I12+I13</f>
        <v>0</v>
      </c>
      <c r="J11" s="20">
        <f>+J12+J13</f>
        <v>0</v>
      </c>
      <c r="K11" s="20">
        <f>+K12+K13</f>
        <v>132</v>
      </c>
      <c r="L11" s="20">
        <f>+L12+L13</f>
        <v>0</v>
      </c>
    </row>
    <row r="12" ht="23.25" customHeight="1" spans="1:12">
      <c r="A12" s="41" t="s">
        <v>178</v>
      </c>
      <c r="B12" s="41" t="s">
        <v>175</v>
      </c>
      <c r="C12" s="41" t="s">
        <v>175</v>
      </c>
      <c r="D12" s="6" t="s">
        <v>179</v>
      </c>
      <c r="E12" s="6" t="s">
        <v>180</v>
      </c>
      <c r="F12" s="20">
        <f t="shared" si="2"/>
        <v>667.6572</v>
      </c>
      <c r="G12" s="20">
        <f t="shared" ref="G10:G24" si="3">SUM(H12:K12)</f>
        <v>667.6572</v>
      </c>
      <c r="H12" s="20">
        <f>+'5支出分类（部门预算）'!H9</f>
        <v>535.6572</v>
      </c>
      <c r="I12" s="20">
        <v>0</v>
      </c>
      <c r="J12" s="20">
        <v>0</v>
      </c>
      <c r="K12" s="20">
        <f>+'5支出分类（部门预算）'!I9</f>
        <v>132</v>
      </c>
      <c r="L12" s="20">
        <f>+'5支出分类（部门预算）'!K9</f>
        <v>0</v>
      </c>
    </row>
    <row r="13" ht="23.25" customHeight="1" spans="1:12">
      <c r="A13" s="41" t="s">
        <v>178</v>
      </c>
      <c r="B13" s="41" t="s">
        <v>175</v>
      </c>
      <c r="C13" s="41" t="s">
        <v>181</v>
      </c>
      <c r="D13" s="6" t="s">
        <v>182</v>
      </c>
      <c r="E13" s="6" t="s">
        <v>183</v>
      </c>
      <c r="F13" s="20">
        <f t="shared" si="2"/>
        <v>0</v>
      </c>
      <c r="G13" s="20">
        <f t="shared" si="3"/>
        <v>0</v>
      </c>
      <c r="H13" s="20">
        <f>+'5支出分类（部门预算）'!H14</f>
        <v>0</v>
      </c>
      <c r="I13" s="20">
        <f>+'5支出分类（部门预算）'!I14</f>
        <v>0</v>
      </c>
      <c r="J13" s="20">
        <f>+'5支出分类（部门预算）'!J14</f>
        <v>0</v>
      </c>
      <c r="K13" s="20">
        <v>0</v>
      </c>
      <c r="L13" s="20">
        <f>+'5支出分类（部门预算）'!K14</f>
        <v>0</v>
      </c>
    </row>
    <row r="14" ht="23.25" customHeight="1" spans="1:12">
      <c r="A14" s="41" t="s">
        <v>166</v>
      </c>
      <c r="B14" s="41"/>
      <c r="C14" s="41"/>
      <c r="D14" s="6" t="s">
        <v>166</v>
      </c>
      <c r="E14" s="6" t="s">
        <v>234</v>
      </c>
      <c r="F14" s="20">
        <f t="shared" si="2"/>
        <v>92.1494</v>
      </c>
      <c r="G14" s="20">
        <f t="shared" si="3"/>
        <v>92.1494</v>
      </c>
      <c r="H14" s="20">
        <f>+H15+H17</f>
        <v>92.1494</v>
      </c>
      <c r="I14" s="20">
        <f>+I15+I17</f>
        <v>0</v>
      </c>
      <c r="J14" s="20">
        <f>+J15+J17</f>
        <v>0</v>
      </c>
      <c r="K14" s="20">
        <f>+K15+K17</f>
        <v>0</v>
      </c>
      <c r="L14" s="20">
        <f>+L15+L17</f>
        <v>0</v>
      </c>
    </row>
    <row r="15" ht="23.25" customHeight="1" spans="1:12">
      <c r="A15" s="41" t="s">
        <v>166</v>
      </c>
      <c r="B15" s="41" t="s">
        <v>167</v>
      </c>
      <c r="C15" s="41"/>
      <c r="D15" s="6" t="s">
        <v>235</v>
      </c>
      <c r="E15" s="6" t="s">
        <v>236</v>
      </c>
      <c r="F15" s="20">
        <f t="shared" si="2"/>
        <v>85.7052</v>
      </c>
      <c r="G15" s="20">
        <f t="shared" si="3"/>
        <v>85.7052</v>
      </c>
      <c r="H15" s="20">
        <f>+H16</f>
        <v>85.7052</v>
      </c>
      <c r="I15" s="20">
        <v>0</v>
      </c>
      <c r="J15" s="20">
        <v>0</v>
      </c>
      <c r="K15" s="20">
        <v>0</v>
      </c>
      <c r="L15" s="20">
        <f t="shared" ref="L15:L24" si="4">+L16+L18</f>
        <v>0</v>
      </c>
    </row>
    <row r="16" ht="23.25" customHeight="1" spans="1:12">
      <c r="A16" s="41" t="s">
        <v>166</v>
      </c>
      <c r="B16" s="41" t="s">
        <v>167</v>
      </c>
      <c r="C16" s="41" t="s">
        <v>167</v>
      </c>
      <c r="D16" s="6" t="s">
        <v>168</v>
      </c>
      <c r="E16" s="6" t="s">
        <v>169</v>
      </c>
      <c r="F16" s="20">
        <f t="shared" si="2"/>
        <v>85.7052</v>
      </c>
      <c r="G16" s="20">
        <f t="shared" si="3"/>
        <v>85.7052</v>
      </c>
      <c r="H16" s="20">
        <f>+'5支出分类（部门预算）'!G10</f>
        <v>85.7052</v>
      </c>
      <c r="I16" s="20">
        <v>0</v>
      </c>
      <c r="J16" s="20">
        <v>0</v>
      </c>
      <c r="K16" s="20">
        <v>0</v>
      </c>
      <c r="L16" s="20">
        <f t="shared" si="4"/>
        <v>0</v>
      </c>
    </row>
    <row r="17" ht="23.25" customHeight="1" spans="1:12">
      <c r="A17" s="41" t="s">
        <v>166</v>
      </c>
      <c r="B17" s="41" t="s">
        <v>170</v>
      </c>
      <c r="C17" s="41"/>
      <c r="D17" s="6" t="s">
        <v>237</v>
      </c>
      <c r="E17" s="6" t="s">
        <v>172</v>
      </c>
      <c r="F17" s="20">
        <f t="shared" si="2"/>
        <v>6.4442</v>
      </c>
      <c r="G17" s="20">
        <f t="shared" si="3"/>
        <v>6.4442</v>
      </c>
      <c r="H17" s="20">
        <f>+H18</f>
        <v>6.4442</v>
      </c>
      <c r="I17" s="20">
        <v>0</v>
      </c>
      <c r="J17" s="20">
        <v>0</v>
      </c>
      <c r="K17" s="20">
        <v>0</v>
      </c>
      <c r="L17" s="20">
        <f t="shared" si="4"/>
        <v>0</v>
      </c>
    </row>
    <row r="18" ht="23.25" customHeight="1" spans="1:12">
      <c r="A18" s="41" t="s">
        <v>166</v>
      </c>
      <c r="B18" s="41" t="s">
        <v>170</v>
      </c>
      <c r="C18" s="41" t="s">
        <v>170</v>
      </c>
      <c r="D18" s="6" t="s">
        <v>171</v>
      </c>
      <c r="E18" s="6" t="s">
        <v>172</v>
      </c>
      <c r="F18" s="20">
        <f t="shared" si="2"/>
        <v>6.4442</v>
      </c>
      <c r="G18" s="20">
        <f t="shared" si="3"/>
        <v>6.4442</v>
      </c>
      <c r="H18" s="20">
        <f>+'5支出分类（部门预算）'!G11</f>
        <v>6.4442</v>
      </c>
      <c r="I18" s="20">
        <v>0</v>
      </c>
      <c r="J18" s="20">
        <v>0</v>
      </c>
      <c r="K18" s="20">
        <v>0</v>
      </c>
      <c r="L18" s="20">
        <f t="shared" si="4"/>
        <v>0</v>
      </c>
    </row>
    <row r="19" ht="23.25" customHeight="1" spans="1:12">
      <c r="A19" s="41" t="s">
        <v>173</v>
      </c>
      <c r="B19" s="41"/>
      <c r="C19" s="41"/>
      <c r="D19" s="6" t="s">
        <v>173</v>
      </c>
      <c r="E19" s="6" t="s">
        <v>238</v>
      </c>
      <c r="F19" s="20">
        <f t="shared" si="2"/>
        <v>39.0917</v>
      </c>
      <c r="G19" s="20">
        <f t="shared" si="3"/>
        <v>39.0917</v>
      </c>
      <c r="H19" s="20">
        <f>+H20</f>
        <v>39.0917</v>
      </c>
      <c r="I19" s="20">
        <v>0</v>
      </c>
      <c r="J19" s="20">
        <v>0</v>
      </c>
      <c r="K19" s="20">
        <v>0</v>
      </c>
      <c r="L19" s="20">
        <f t="shared" si="4"/>
        <v>0</v>
      </c>
    </row>
    <row r="20" ht="23.25" customHeight="1" spans="1:12">
      <c r="A20" s="41" t="s">
        <v>173</v>
      </c>
      <c r="B20" s="41" t="s">
        <v>174</v>
      </c>
      <c r="C20" s="41"/>
      <c r="D20" s="6" t="s">
        <v>239</v>
      </c>
      <c r="E20" s="6" t="s">
        <v>240</v>
      </c>
      <c r="F20" s="20">
        <f t="shared" si="2"/>
        <v>39.0917</v>
      </c>
      <c r="G20" s="20">
        <f t="shared" si="3"/>
        <v>39.0917</v>
      </c>
      <c r="H20" s="20">
        <f>+H21</f>
        <v>39.0917</v>
      </c>
      <c r="I20" s="20">
        <v>0</v>
      </c>
      <c r="J20" s="20">
        <v>0</v>
      </c>
      <c r="K20" s="20">
        <v>0</v>
      </c>
      <c r="L20" s="20">
        <f t="shared" si="4"/>
        <v>0</v>
      </c>
    </row>
    <row r="21" ht="23.25" customHeight="1" spans="1:12">
      <c r="A21" s="41" t="s">
        <v>173</v>
      </c>
      <c r="B21" s="41" t="s">
        <v>174</v>
      </c>
      <c r="C21" s="41" t="s">
        <v>175</v>
      </c>
      <c r="D21" s="6" t="s">
        <v>176</v>
      </c>
      <c r="E21" s="6" t="s">
        <v>177</v>
      </c>
      <c r="F21" s="20">
        <f t="shared" si="2"/>
        <v>39.0917</v>
      </c>
      <c r="G21" s="20">
        <f t="shared" si="3"/>
        <v>39.0917</v>
      </c>
      <c r="H21" s="20">
        <f>+'5支出分类（部门预算）'!H12</f>
        <v>39.0917</v>
      </c>
      <c r="I21" s="20">
        <v>0</v>
      </c>
      <c r="J21" s="20">
        <v>0</v>
      </c>
      <c r="K21" s="20">
        <v>0</v>
      </c>
      <c r="L21" s="20">
        <f t="shared" si="4"/>
        <v>0</v>
      </c>
    </row>
    <row r="22" ht="23.25" customHeight="1" spans="1:12">
      <c r="A22" s="41" t="s">
        <v>184</v>
      </c>
      <c r="B22" s="41"/>
      <c r="C22" s="41"/>
      <c r="D22" s="6" t="s">
        <v>184</v>
      </c>
      <c r="E22" s="6" t="s">
        <v>241</v>
      </c>
      <c r="F22" s="20">
        <f t="shared" si="2"/>
        <v>64.0789</v>
      </c>
      <c r="G22" s="20">
        <f t="shared" si="3"/>
        <v>64.0789</v>
      </c>
      <c r="H22" s="20">
        <f>+H23</f>
        <v>64.0789</v>
      </c>
      <c r="I22" s="20">
        <v>0</v>
      </c>
      <c r="J22" s="20">
        <v>0</v>
      </c>
      <c r="K22" s="20">
        <v>0</v>
      </c>
      <c r="L22" s="20">
        <f t="shared" si="4"/>
        <v>0</v>
      </c>
    </row>
    <row r="23" ht="23.25" customHeight="1" spans="1:12">
      <c r="A23" s="41" t="s">
        <v>184</v>
      </c>
      <c r="B23" s="41" t="s">
        <v>181</v>
      </c>
      <c r="C23" s="41"/>
      <c r="D23" s="6" t="s">
        <v>242</v>
      </c>
      <c r="E23" s="6" t="s">
        <v>243</v>
      </c>
      <c r="F23" s="20">
        <f t="shared" si="2"/>
        <v>64.0789</v>
      </c>
      <c r="G23" s="20">
        <f t="shared" si="3"/>
        <v>64.0789</v>
      </c>
      <c r="H23" s="20">
        <f>+H24</f>
        <v>64.0789</v>
      </c>
      <c r="I23" s="20">
        <v>0</v>
      </c>
      <c r="J23" s="20">
        <v>0</v>
      </c>
      <c r="K23" s="20">
        <v>0</v>
      </c>
      <c r="L23" s="20">
        <f t="shared" si="4"/>
        <v>0</v>
      </c>
    </row>
    <row r="24" ht="23.25" customHeight="1" spans="1:12">
      <c r="A24" s="41" t="s">
        <v>184</v>
      </c>
      <c r="B24" s="41" t="s">
        <v>181</v>
      </c>
      <c r="C24" s="41" t="s">
        <v>175</v>
      </c>
      <c r="D24" s="6" t="s">
        <v>185</v>
      </c>
      <c r="E24" s="6" t="s">
        <v>186</v>
      </c>
      <c r="F24" s="20">
        <f t="shared" si="2"/>
        <v>64.0789</v>
      </c>
      <c r="G24" s="20">
        <f t="shared" si="3"/>
        <v>64.0789</v>
      </c>
      <c r="H24" s="20">
        <f>+'5支出分类（部门预算）'!H13</f>
        <v>64.0789</v>
      </c>
      <c r="I24" s="20">
        <v>0</v>
      </c>
      <c r="J24" s="20">
        <v>0</v>
      </c>
      <c r="K24" s="20">
        <v>0</v>
      </c>
      <c r="L24" s="20">
        <f t="shared" si="4"/>
        <v>0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8" right="0.08" top="0.08" bottom="0.0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</cp:lastModifiedBy>
  <dcterms:created xsi:type="dcterms:W3CDTF">2023-02-22T08:49:00Z</dcterms:created>
  <dcterms:modified xsi:type="dcterms:W3CDTF">2023-02-24T07:25:00Z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7BFCB3CF7EBF410C852D5252C9C88053</vt:lpwstr>
  </property>
  <property fmtid="{D5CDD505-2E9C-101B-9397-08002B2CF9AE}" pid="3" name="KSOProductBuildVer">
    <vt:lpwstr>2052-11.1.0.13703</vt:lpwstr>
  </property>
</Properties>
</file>